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770" windowHeight="10035" activeTab="0"/>
  </bookViews>
  <sheets>
    <sheet name="Arkusz1" sheetId="1" r:id="rId1"/>
  </sheets>
  <definedNames/>
  <calcPr calcId="152511"/>
</workbook>
</file>

<file path=xl/sharedStrings.xml><?xml version="1.0" encoding="utf-8"?>
<sst xmlns="http://schemas.openxmlformats.org/spreadsheetml/2006/main" count="585" uniqueCount="261">
  <si>
    <t>lp.</t>
  </si>
  <si>
    <t>Godzina</t>
  </si>
  <si>
    <t>Boisko</t>
  </si>
  <si>
    <t>Grupa</t>
  </si>
  <si>
    <t>Druzyna</t>
  </si>
  <si>
    <t>Sędzia</t>
  </si>
  <si>
    <t>SOBOTA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</si>
  <si>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</si>
  <si>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</si>
  <si>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</si>
  <si>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</si>
  <si>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</si>
  <si>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</si>
  <si>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</si>
  <si>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</si>
  <si>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</si>
  <si>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</si>
  <si>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</si>
  <si>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</si>
  <si>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</si>
  <si>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</si>
  <si>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</si>
  <si>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</si>
  <si>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</si>
  <si>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</si>
  <si>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</si>
  <si>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</si>
  <si>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</si>
  <si>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</si>
  <si>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</si>
  <si>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</si>
  <si>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</si>
  <si>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</si>
  <si>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</si>
  <si>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</si>
  <si>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</si>
  <si>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</si>
  <si>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</si>
  <si>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</si>
  <si>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</si>
  <si>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</si>
  <si>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</si>
  <si>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</si>
  <si>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</si>
  <si>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</si>
  <si>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</si>
  <si>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</si>
  <si>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</si>
  <si>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</si>
  <si>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</si>
  <si>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</si>
  <si>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</si>
  <si>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</si>
  <si>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</si>
  <si>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</si>
  <si>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</si>
  <si>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</si>
  <si>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</si>
  <si>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</si>
  <si>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</si>
  <si>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</si>
  <si>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</si>
  <si>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</si>
  <si>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</si>
  <si>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</si>
  <si>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</si>
  <si>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</si>
  <si>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</si>
  <si>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</si>
  <si>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</si>
  <si>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</si>
  <si>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</si>
  <si>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</si>
  <si>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A1</t>
  </si>
  <si>
    <t>A2</t>
  </si>
  <si>
    <t>A3</t>
  </si>
  <si>
    <t>+</t>
  </si>
  <si>
    <t>-</t>
  </si>
  <si>
    <t>\</t>
  </si>
  <si>
    <t>Pkt.</t>
  </si>
  <si>
    <t>Miejsce</t>
  </si>
  <si>
    <t>B1</t>
  </si>
  <si>
    <t>B2</t>
  </si>
  <si>
    <t>B3</t>
  </si>
  <si>
    <t>C1</t>
  </si>
  <si>
    <t>C2</t>
  </si>
  <si>
    <t>C3</t>
  </si>
  <si>
    <t>A4</t>
  </si>
  <si>
    <t>B4</t>
  </si>
  <si>
    <t xml:space="preserve">Powiśle </t>
  </si>
  <si>
    <t>SET</t>
  </si>
  <si>
    <t>KWS</t>
  </si>
  <si>
    <t>MOSW</t>
  </si>
  <si>
    <t>KTW</t>
  </si>
  <si>
    <t>Nagymaros</t>
  </si>
  <si>
    <t>UKK</t>
  </si>
  <si>
    <t>D1</t>
  </si>
  <si>
    <t>D2</t>
  </si>
  <si>
    <t>D3</t>
  </si>
  <si>
    <t>D4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</si>
  <si>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</si>
  <si>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</si>
  <si>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</si>
  <si>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</si>
  <si>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</si>
  <si>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</si>
  <si>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</si>
  <si>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</si>
  <si>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</si>
  <si>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</si>
  <si>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</si>
  <si>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</si>
  <si>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</si>
  <si>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</si>
  <si>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</si>
  <si>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</si>
  <si>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</si>
  <si>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</si>
  <si>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</si>
  <si>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</si>
  <si>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</si>
  <si>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</si>
  <si>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</si>
  <si>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</si>
  <si>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</si>
  <si>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</si>
  <si>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</si>
  <si>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</si>
  <si>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</si>
  <si>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</si>
  <si>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</si>
  <si>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</si>
  <si>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</si>
  <si>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</si>
  <si>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</si>
  <si>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</si>
  <si>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</si>
  <si>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</si>
  <si>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Dev-II A</t>
  </si>
  <si>
    <t>Kwisa</t>
  </si>
  <si>
    <t>Olimpijczyk</t>
  </si>
  <si>
    <t>Dev-II B</t>
  </si>
  <si>
    <t>Poland U-18</t>
  </si>
  <si>
    <t>SET B</t>
  </si>
  <si>
    <t>WOPR</t>
  </si>
  <si>
    <t>Dev-II C</t>
  </si>
  <si>
    <t>Powiśle</t>
  </si>
  <si>
    <t>Wodniak</t>
  </si>
  <si>
    <t>Tanew</t>
  </si>
  <si>
    <t>Dev-II D</t>
  </si>
  <si>
    <t>SET A</t>
  </si>
  <si>
    <t>Dev-II E</t>
  </si>
  <si>
    <t>Dev-II F</t>
  </si>
  <si>
    <t>Dev-II G</t>
  </si>
  <si>
    <t>Pkt./M</t>
  </si>
  <si>
    <t>D5</t>
  </si>
  <si>
    <t>D6</t>
  </si>
  <si>
    <t>Dev-III A</t>
  </si>
  <si>
    <t>Dev-III B</t>
  </si>
  <si>
    <t>Dev-IV A</t>
  </si>
  <si>
    <t>Tanew B</t>
  </si>
  <si>
    <t>Tanew A</t>
  </si>
  <si>
    <t>Alytus</t>
  </si>
  <si>
    <t>Kanu K-ce</t>
  </si>
  <si>
    <t>7.00</t>
  </si>
  <si>
    <t>DEV IV</t>
  </si>
  <si>
    <t>105.</t>
  </si>
  <si>
    <t>106.</t>
  </si>
  <si>
    <t>107.</t>
  </si>
  <si>
    <t>DEV III</t>
  </si>
  <si>
    <t>DEV II</t>
  </si>
  <si>
    <t>DEV I</t>
  </si>
  <si>
    <t>DEV III 7-8</t>
  </si>
  <si>
    <t>DEV III 5-6</t>
  </si>
  <si>
    <t>108.</t>
  </si>
  <si>
    <t>DEV II 7-8</t>
  </si>
  <si>
    <t>109.</t>
  </si>
  <si>
    <t>110.</t>
  </si>
  <si>
    <t>DEV II 5-6</t>
  </si>
  <si>
    <t>111.</t>
  </si>
  <si>
    <t>112.</t>
  </si>
  <si>
    <t>113.</t>
  </si>
  <si>
    <t>DEV I 3-4</t>
  </si>
  <si>
    <t>DEV II 3-4</t>
  </si>
  <si>
    <t>DEV IV 3-4</t>
  </si>
  <si>
    <t>114.</t>
  </si>
  <si>
    <t>115.</t>
  </si>
  <si>
    <t>116.</t>
  </si>
  <si>
    <t>DEV III 3-4</t>
  </si>
  <si>
    <t>DEV IV 1-2</t>
  </si>
  <si>
    <t>117.</t>
  </si>
  <si>
    <t>118.</t>
  </si>
  <si>
    <t>DEV II 1-2</t>
  </si>
  <si>
    <t>DEV III 1-2</t>
  </si>
  <si>
    <t>119.</t>
  </si>
  <si>
    <t>DEV I 1-2</t>
  </si>
  <si>
    <t>W102</t>
  </si>
  <si>
    <t>W103</t>
  </si>
  <si>
    <t>I1</t>
  </si>
  <si>
    <t>I2</t>
  </si>
  <si>
    <t>I3</t>
  </si>
  <si>
    <t>DEV-I A</t>
  </si>
  <si>
    <t>DEV-I B</t>
  </si>
  <si>
    <t>KALISZ</t>
  </si>
  <si>
    <t>LESNA</t>
  </si>
  <si>
    <t>WARSZAWA</t>
  </si>
  <si>
    <t>VIDRA</t>
  </si>
  <si>
    <t>DEV-I C</t>
  </si>
  <si>
    <t>DEV-I D</t>
  </si>
  <si>
    <t>DEV-I E</t>
  </si>
  <si>
    <t>DEV-I F</t>
  </si>
  <si>
    <t>DEV-I G</t>
  </si>
  <si>
    <t>DEV-I H</t>
  </si>
  <si>
    <t>DEV-I I</t>
  </si>
  <si>
    <t xml:space="preserve">DEV I </t>
  </si>
  <si>
    <t>DEV-I J</t>
  </si>
  <si>
    <t>DEV-I K</t>
  </si>
  <si>
    <t>120.</t>
  </si>
  <si>
    <t>II</t>
  </si>
  <si>
    <t>III</t>
  </si>
  <si>
    <t>NIEDZIELA</t>
  </si>
  <si>
    <t>I</t>
  </si>
  <si>
    <t>IV</t>
  </si>
  <si>
    <t>E1</t>
  </si>
  <si>
    <t>E2</t>
  </si>
  <si>
    <t>E3</t>
  </si>
  <si>
    <t>F1</t>
  </si>
  <si>
    <t>F2</t>
  </si>
  <si>
    <t>F3</t>
  </si>
  <si>
    <t>G1</t>
  </si>
  <si>
    <t>G2</t>
  </si>
  <si>
    <t>G3</t>
  </si>
  <si>
    <t>H1</t>
  </si>
  <si>
    <t>H2</t>
  </si>
  <si>
    <t>H3</t>
  </si>
  <si>
    <t>E4</t>
  </si>
  <si>
    <t>F4</t>
  </si>
  <si>
    <t>G4</t>
  </si>
  <si>
    <t>G5</t>
  </si>
  <si>
    <t>G6</t>
  </si>
  <si>
    <t>DEV-I</t>
  </si>
  <si>
    <t>DEV-II</t>
  </si>
  <si>
    <t>DEV-III</t>
  </si>
  <si>
    <t>DEV-IV</t>
  </si>
  <si>
    <t>DEV I 5-6</t>
  </si>
  <si>
    <t>6/I</t>
  </si>
  <si>
    <t>6/II</t>
  </si>
  <si>
    <t>2/V</t>
  </si>
  <si>
    <t>2VI</t>
  </si>
  <si>
    <t>4/III</t>
  </si>
  <si>
    <t>4/IV</t>
  </si>
  <si>
    <t>L103</t>
  </si>
  <si>
    <t>L96/97</t>
  </si>
  <si>
    <t>L99/100</t>
  </si>
  <si>
    <t>L102/103</t>
  </si>
  <si>
    <t>13/I</t>
  </si>
  <si>
    <t>13/II</t>
  </si>
  <si>
    <t>11/III</t>
  </si>
  <si>
    <t>9/IV</t>
  </si>
  <si>
    <t>9/V</t>
  </si>
  <si>
    <t>5/VI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</si>
</sst>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ck"/>
    </border>
    <border>
      <left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4" borderId="0" xfId="0" applyFill="1" applyBorder="1"/>
    <xf numFmtId="0" fontId="0" fillId="4" borderId="6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7" xfId="0" applyBorder="1"/>
    <xf numFmtId="16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2" fillId="0" borderId="7" xfId="0" applyFont="1" applyBorder="1"/>
    <xf numFmtId="0" fontId="0" fillId="4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8" xfId="0" applyFill="1" applyBorder="1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48"/>
  <sheetViews>
    <sheetView tabSelected="1" zoomScale="89" zoomScaleNormal="89" workbookViewId="0" topLeftCell="A1">
      <selection activeCell="L140" sqref="L140"/>
    </sheetView>
  </sheetViews>
  <sheetFormatPr defaultColWidth="9.140625" defaultRowHeight="15"/>
  <cols>
    <col min="1" max="1" width="4.28125" style="0" customWidth="1"/>
    <col min="2" max="2" width="8.140625" style="25" customWidth="1"/>
    <col min="3" max="3" width="6.8515625" style="0" customWidth="1"/>
    <col min="4" max="4" width="9.28125" style="0" customWidth="1"/>
    <col min="5" max="6" width="14.28125" style="8" customWidth="1"/>
    <col min="7" max="8" width="3.57421875" style="8" customWidth="1"/>
    <col min="9" max="9" width="14.28125" style="8" customWidth="1"/>
    <col min="10" max="10" width="9.140625" style="24" customWidth="1"/>
    <col min="11" max="11" width="9.140625" style="33" customWidth="1"/>
    <col min="12" max="12" width="14.28125" style="8" customWidth="1"/>
    <col min="13" max="20" width="3.57421875" style="8" customWidth="1"/>
    <col min="21" max="23" width="4.28125" style="8" customWidth="1"/>
    <col min="24" max="24" width="7.8515625" style="8" customWidth="1"/>
    <col min="25" max="25" width="6.8515625" style="1" customWidth="1"/>
    <col min="26" max="26" width="14.28125" style="8" customWidth="1"/>
    <col min="27" max="27" width="9.140625" style="21" customWidth="1"/>
    <col min="28" max="28" width="14.28125" style="12" customWidth="1"/>
    <col min="29" max="29" width="9.140625" style="42" customWidth="1"/>
    <col min="30" max="30" width="14.28125" style="8" customWidth="1"/>
    <col min="31" max="42" width="3.57421875" style="8" customWidth="1"/>
    <col min="43" max="45" width="4.28125" style="8" customWidth="1"/>
    <col min="46" max="46" width="7.8515625" style="8" customWidth="1"/>
    <col min="47" max="47" width="9.140625" style="1" customWidth="1"/>
    <col min="48" max="48" width="14.28125" style="8" customWidth="1"/>
    <col min="50" max="50" width="14.28125" style="8" customWidth="1"/>
    <col min="51" max="60" width="3.57421875" style="8" customWidth="1"/>
    <col min="61" max="61" width="4.7109375" style="8" customWidth="1"/>
    <col min="62" max="63" width="4.28125" style="8" customWidth="1"/>
    <col min="64" max="64" width="7.8515625" style="8" customWidth="1"/>
    <col min="65" max="65" width="9.140625" style="1" customWidth="1"/>
    <col min="66" max="66" width="14.28125" style="8" customWidth="1"/>
    <col min="67" max="67" width="9.140625" style="42" customWidth="1"/>
    <col min="68" max="68" width="14.28125" style="8" customWidth="1"/>
    <col min="69" max="78" width="3.57421875" style="8" customWidth="1"/>
    <col min="79" max="80" width="4.57421875" style="8" customWidth="1"/>
    <col min="81" max="81" width="4.28125" style="8" customWidth="1"/>
    <col min="82" max="82" width="7.8515625" style="8" customWidth="1"/>
    <col min="83" max="83" width="9.140625" style="1" customWidth="1"/>
    <col min="84" max="84" width="14.28125" style="8" customWidth="1"/>
  </cols>
  <sheetData>
    <row r="1" spans="1:84" ht="15">
      <c r="A1" t="s">
        <v>0</v>
      </c>
      <c r="B1" s="25" t="s">
        <v>1</v>
      </c>
      <c r="C1" t="s">
        <v>2</v>
      </c>
      <c r="D1" t="s">
        <v>3</v>
      </c>
      <c r="E1" s="8" t="s">
        <v>4</v>
      </c>
      <c r="F1" s="8" t="s">
        <v>4</v>
      </c>
      <c r="I1" s="8" t="s">
        <v>5</v>
      </c>
      <c r="L1" s="39"/>
      <c r="M1" s="39"/>
      <c r="N1" s="40"/>
      <c r="O1" s="39"/>
      <c r="P1" s="39"/>
      <c r="Q1" s="39"/>
      <c r="R1" s="39"/>
      <c r="S1" s="39"/>
      <c r="T1" s="39"/>
      <c r="U1" s="39"/>
      <c r="V1" s="39"/>
      <c r="W1" s="39"/>
      <c r="X1" s="39"/>
      <c r="Y1" s="21"/>
      <c r="Z1" s="12"/>
      <c r="AD1" s="39"/>
      <c r="AE1" s="39"/>
      <c r="AF1" s="40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22"/>
      <c r="AV1" s="41"/>
      <c r="AW1" s="42"/>
      <c r="AX1" s="39"/>
      <c r="AY1" s="39"/>
      <c r="AZ1" s="40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22"/>
      <c r="BN1" s="41"/>
      <c r="BP1" s="39"/>
      <c r="BQ1" s="39"/>
      <c r="BR1" s="40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22"/>
      <c r="CF1" s="41"/>
    </row>
    <row r="2" spans="1:84" ht="27" thickBot="1">
      <c r="A2" s="32" t="s">
        <v>6</v>
      </c>
      <c r="B2" s="29"/>
      <c r="C2" s="36"/>
      <c r="D2" s="36"/>
      <c r="E2" s="37"/>
      <c r="F2" s="37"/>
      <c r="G2" s="37"/>
      <c r="H2" s="37"/>
      <c r="I2" s="37"/>
      <c r="J2" s="38"/>
      <c r="L2" s="3" t="s">
        <v>201</v>
      </c>
      <c r="M2" s="4" t="s">
        <v>73</v>
      </c>
      <c r="N2" s="5"/>
      <c r="O2" s="4" t="s">
        <v>74</v>
      </c>
      <c r="P2" s="5"/>
      <c r="Q2" s="4" t="s">
        <v>75</v>
      </c>
      <c r="R2" s="5"/>
      <c r="S2" s="3"/>
      <c r="T2" s="3" t="s">
        <v>76</v>
      </c>
      <c r="U2" s="3" t="s">
        <v>77</v>
      </c>
      <c r="V2" s="3" t="s">
        <v>78</v>
      </c>
      <c r="W2" s="3" t="s">
        <v>79</v>
      </c>
      <c r="X2" s="3" t="s">
        <v>80</v>
      </c>
      <c r="Y2" s="26"/>
      <c r="Z2" s="13" t="s">
        <v>80</v>
      </c>
      <c r="AD2" s="3" t="s">
        <v>138</v>
      </c>
      <c r="AE2" s="4" t="s">
        <v>73</v>
      </c>
      <c r="AF2" s="5"/>
      <c r="AG2" s="4" t="s">
        <v>74</v>
      </c>
      <c r="AH2" s="5"/>
      <c r="AI2" s="4" t="s">
        <v>75</v>
      </c>
      <c r="AJ2" s="5"/>
      <c r="AK2" s="4" t="s">
        <v>87</v>
      </c>
      <c r="AL2" s="5"/>
      <c r="AM2" s="19"/>
      <c r="AN2" s="19"/>
      <c r="AO2" s="5"/>
      <c r="AP2" s="3" t="s">
        <v>76</v>
      </c>
      <c r="AQ2" s="3" t="s">
        <v>77</v>
      </c>
      <c r="AR2" s="3" t="s">
        <v>78</v>
      </c>
      <c r="AS2" s="3" t="s">
        <v>79</v>
      </c>
      <c r="AT2" s="3" t="s">
        <v>80</v>
      </c>
      <c r="AU2" s="14"/>
      <c r="AV2" s="13" t="s">
        <v>80</v>
      </c>
      <c r="AW2" s="42"/>
      <c r="AX2" s="3" t="s">
        <v>157</v>
      </c>
      <c r="AY2" s="4" t="s">
        <v>73</v>
      </c>
      <c r="AZ2" s="5"/>
      <c r="BA2" s="4" t="s">
        <v>74</v>
      </c>
      <c r="BB2" s="5"/>
      <c r="BC2" s="4" t="s">
        <v>75</v>
      </c>
      <c r="BD2" s="5"/>
      <c r="BE2" s="4" t="s">
        <v>87</v>
      </c>
      <c r="BF2" s="5"/>
      <c r="BG2" s="5"/>
      <c r="BH2" s="3" t="s">
        <v>76</v>
      </c>
      <c r="BI2" s="3" t="s">
        <v>77</v>
      </c>
      <c r="BJ2" s="3" t="s">
        <v>78</v>
      </c>
      <c r="BK2" s="3" t="s">
        <v>79</v>
      </c>
      <c r="BL2" s="3" t="s">
        <v>80</v>
      </c>
      <c r="BM2" s="14"/>
      <c r="BN2" s="13" t="s">
        <v>80</v>
      </c>
      <c r="BP2" s="3" t="s">
        <v>159</v>
      </c>
      <c r="BQ2" s="4" t="s">
        <v>73</v>
      </c>
      <c r="BR2" s="5"/>
      <c r="BS2" s="4" t="s">
        <v>74</v>
      </c>
      <c r="BT2" s="5"/>
      <c r="BU2" s="4" t="s">
        <v>75</v>
      </c>
      <c r="BV2" s="5"/>
      <c r="BW2" s="4" t="s">
        <v>87</v>
      </c>
      <c r="BX2" s="5"/>
      <c r="BY2" s="5"/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14"/>
      <c r="CF2" s="13" t="s">
        <v>80</v>
      </c>
    </row>
    <row r="3" spans="1:84" ht="15.75" thickTop="1">
      <c r="A3" t="s">
        <v>7</v>
      </c>
      <c r="B3" s="25">
        <v>0.3333333333333333</v>
      </c>
      <c r="C3">
        <v>1</v>
      </c>
      <c r="D3" t="str">
        <f>L2</f>
        <v>DEV-I A</v>
      </c>
      <c r="E3" s="8" t="str">
        <f>L4</f>
        <v>UKK</v>
      </c>
      <c r="F3" s="8" t="str">
        <f>L5</f>
        <v>KWS</v>
      </c>
      <c r="G3" s="8">
        <v>3</v>
      </c>
      <c r="H3" s="8">
        <v>1</v>
      </c>
      <c r="I3" s="8" t="str">
        <f>L13</f>
        <v>KALISZ</v>
      </c>
      <c r="J3" s="24" t="str">
        <f>L12</f>
        <v>DEV-I C</v>
      </c>
      <c r="L3" s="3" t="s">
        <v>90</v>
      </c>
      <c r="M3" s="6"/>
      <c r="N3" s="6"/>
      <c r="O3" s="3">
        <f>G12</f>
        <v>7</v>
      </c>
      <c r="P3" s="3">
        <f>H12</f>
        <v>1</v>
      </c>
      <c r="Q3" s="3">
        <f>H21</f>
        <v>7</v>
      </c>
      <c r="R3" s="3">
        <f>G21</f>
        <v>2</v>
      </c>
      <c r="S3" s="7"/>
      <c r="T3" s="3">
        <f>O3+Q3</f>
        <v>14</v>
      </c>
      <c r="U3" s="3">
        <f>-P3-R3</f>
        <v>-3</v>
      </c>
      <c r="V3" s="3">
        <f>U3+T3</f>
        <v>11</v>
      </c>
      <c r="W3" s="3">
        <v>6</v>
      </c>
      <c r="X3" s="3" t="s">
        <v>218</v>
      </c>
      <c r="Y3" s="26" t="s">
        <v>7</v>
      </c>
      <c r="Z3" s="20" t="str">
        <f>L3</f>
        <v>SET</v>
      </c>
      <c r="AD3" s="3" t="s">
        <v>139</v>
      </c>
      <c r="AE3" s="6"/>
      <c r="AF3" s="6"/>
      <c r="AG3" s="3">
        <f>G4</f>
        <v>8</v>
      </c>
      <c r="AH3" s="3">
        <f>H4</f>
        <v>0</v>
      </c>
      <c r="AI3" s="3">
        <f>H19</f>
        <v>9</v>
      </c>
      <c r="AJ3" s="3">
        <f>G19</f>
        <v>3</v>
      </c>
      <c r="AK3" s="3">
        <f>H35</f>
        <v>5</v>
      </c>
      <c r="AL3" s="3">
        <f>G35</f>
        <v>7</v>
      </c>
      <c r="AM3" s="6"/>
      <c r="AN3" s="6"/>
      <c r="AO3" s="7"/>
      <c r="AP3" s="3">
        <f>AG3+AI3+AK3</f>
        <v>22</v>
      </c>
      <c r="AQ3" s="3">
        <f>-AH3-AJ3-AL3</f>
        <v>-10</v>
      </c>
      <c r="AR3" s="3">
        <f>AQ3+AP3</f>
        <v>12</v>
      </c>
      <c r="AS3" s="3">
        <v>7</v>
      </c>
      <c r="AT3" s="3" t="s">
        <v>218</v>
      </c>
      <c r="AU3" s="1" t="s">
        <v>7</v>
      </c>
      <c r="AV3" s="8" t="str">
        <f>AD6</f>
        <v>Alytus</v>
      </c>
      <c r="AW3" s="42"/>
      <c r="AX3" s="3" t="s">
        <v>90</v>
      </c>
      <c r="AY3" s="6"/>
      <c r="AZ3" s="6"/>
      <c r="BA3" s="3">
        <f>G10</f>
        <v>9</v>
      </c>
      <c r="BB3" s="3">
        <f>H10</f>
        <v>4</v>
      </c>
      <c r="BC3" s="3">
        <f>H41</f>
        <v>12</v>
      </c>
      <c r="BD3" s="3">
        <f>G41</f>
        <v>4</v>
      </c>
      <c r="BE3" s="3">
        <f>G58</f>
        <v>10</v>
      </c>
      <c r="BF3" s="3">
        <f>H58</f>
        <v>2</v>
      </c>
      <c r="BG3" s="7"/>
      <c r="BH3" s="3">
        <f>BA3+BC3+BE3</f>
        <v>31</v>
      </c>
      <c r="BI3" s="3">
        <f>-BB3-BD3-BF3</f>
        <v>-10</v>
      </c>
      <c r="BJ3" s="3">
        <f>BI3+BH3</f>
        <v>21</v>
      </c>
      <c r="BK3" s="3">
        <v>9</v>
      </c>
      <c r="BL3" s="3" t="s">
        <v>221</v>
      </c>
      <c r="BM3" s="1" t="s">
        <v>7</v>
      </c>
      <c r="BN3" s="8" t="str">
        <f>AX3</f>
        <v>SET</v>
      </c>
      <c r="BP3" s="3" t="s">
        <v>90</v>
      </c>
      <c r="BQ3" s="6"/>
      <c r="BR3" s="6"/>
      <c r="BS3" s="3">
        <f>G31</f>
        <v>10</v>
      </c>
      <c r="BT3" s="3">
        <f>H31</f>
        <v>2</v>
      </c>
      <c r="BU3" s="3">
        <f>G16</f>
        <v>6</v>
      </c>
      <c r="BV3" s="3">
        <f>H16</f>
        <v>3</v>
      </c>
      <c r="BW3" s="3">
        <f>H65</f>
        <v>14</v>
      </c>
      <c r="BX3" s="3">
        <f>G65</f>
        <v>0</v>
      </c>
      <c r="BY3" s="7"/>
      <c r="BZ3" s="3">
        <f>BS3+BU3+BW3</f>
        <v>30</v>
      </c>
      <c r="CA3" s="3">
        <f>-BT3-BV3-BX3</f>
        <v>-5</v>
      </c>
      <c r="CB3" s="3">
        <f>CA3+BZ3</f>
        <v>25</v>
      </c>
      <c r="CC3" s="3">
        <v>9</v>
      </c>
      <c r="CD3" s="3" t="s">
        <v>221</v>
      </c>
      <c r="CE3" s="1" t="s">
        <v>7</v>
      </c>
      <c r="CF3" s="8" t="str">
        <f>BP3</f>
        <v>SET</v>
      </c>
    </row>
    <row r="4" spans="1:84" ht="15">
      <c r="A4" t="s">
        <v>8</v>
      </c>
      <c r="B4" s="25">
        <v>0.3333333333333333</v>
      </c>
      <c r="C4">
        <v>2</v>
      </c>
      <c r="D4" t="str">
        <f>AD2</f>
        <v>Dev-II A</v>
      </c>
      <c r="E4" s="8" t="str">
        <f>AD3</f>
        <v>Kwisa</v>
      </c>
      <c r="F4" s="8" t="str">
        <f>AD4</f>
        <v>Wodniak</v>
      </c>
      <c r="G4" s="8">
        <v>8</v>
      </c>
      <c r="H4" s="8">
        <v>0</v>
      </c>
      <c r="I4" s="8" t="str">
        <f>AD22</f>
        <v>UKK</v>
      </c>
      <c r="J4" s="24" t="str">
        <f>AD18</f>
        <v>Dev-II D</v>
      </c>
      <c r="L4" s="3" t="s">
        <v>95</v>
      </c>
      <c r="M4" s="3">
        <f>P3</f>
        <v>1</v>
      </c>
      <c r="N4" s="3">
        <f>O3</f>
        <v>7</v>
      </c>
      <c r="O4" s="6"/>
      <c r="P4" s="6"/>
      <c r="Q4" s="3">
        <f>G3</f>
        <v>3</v>
      </c>
      <c r="R4" s="3">
        <f>H3</f>
        <v>1</v>
      </c>
      <c r="S4" s="7"/>
      <c r="T4" s="3">
        <f>M4+Q4</f>
        <v>4</v>
      </c>
      <c r="U4" s="3">
        <f>-N4-R4</f>
        <v>-8</v>
      </c>
      <c r="V4" s="3">
        <f>U4+T4</f>
        <v>-4</v>
      </c>
      <c r="W4" s="3">
        <v>4</v>
      </c>
      <c r="X4" s="3" t="s">
        <v>218</v>
      </c>
      <c r="Y4" s="26" t="s">
        <v>8</v>
      </c>
      <c r="Z4" s="20" t="str">
        <f>L4</f>
        <v>UKK</v>
      </c>
      <c r="AD4" s="3" t="s">
        <v>147</v>
      </c>
      <c r="AE4" s="3">
        <f>AH3</f>
        <v>0</v>
      </c>
      <c r="AF4" s="3">
        <f>AG3</f>
        <v>8</v>
      </c>
      <c r="AG4" s="6"/>
      <c r="AH4" s="6"/>
      <c r="AI4" s="3">
        <f>G34</f>
        <v>7</v>
      </c>
      <c r="AJ4" s="3">
        <f>H34</f>
        <v>3</v>
      </c>
      <c r="AK4" s="3">
        <f>G20</f>
        <v>1</v>
      </c>
      <c r="AL4" s="3">
        <f>H20</f>
        <v>15</v>
      </c>
      <c r="AM4" s="6"/>
      <c r="AN4" s="6"/>
      <c r="AO4" s="7"/>
      <c r="AP4" s="3">
        <f>AE4+AI4+AK4</f>
        <v>8</v>
      </c>
      <c r="AQ4" s="3">
        <f>-AF4-AJ4-AL4</f>
        <v>-26</v>
      </c>
      <c r="AR4" s="3">
        <f>AQ4+AP4</f>
        <v>-18</v>
      </c>
      <c r="AS4" s="3">
        <v>5</v>
      </c>
      <c r="AT4" s="3" t="s">
        <v>219</v>
      </c>
      <c r="AU4" s="1" t="s">
        <v>8</v>
      </c>
      <c r="AV4" s="8" t="str">
        <f>AD3</f>
        <v>Kwisa</v>
      </c>
      <c r="AW4" s="42"/>
      <c r="AX4" s="3" t="s">
        <v>93</v>
      </c>
      <c r="AY4" s="3">
        <f>BB3</f>
        <v>4</v>
      </c>
      <c r="AZ4" s="3">
        <f>BA3</f>
        <v>9</v>
      </c>
      <c r="BA4" s="6"/>
      <c r="BB4" s="6"/>
      <c r="BC4" s="3">
        <f>H61</f>
        <v>9</v>
      </c>
      <c r="BD4" s="3">
        <f>G61</f>
        <v>5</v>
      </c>
      <c r="BE4" s="3">
        <f>H40</f>
        <v>1</v>
      </c>
      <c r="BF4" s="3">
        <f>G40</f>
        <v>9</v>
      </c>
      <c r="BG4" s="7"/>
      <c r="BH4" s="3">
        <f>AY4+BC4+BE4</f>
        <v>14</v>
      </c>
      <c r="BI4" s="3">
        <f>-AZ4-BD4-BF4</f>
        <v>-23</v>
      </c>
      <c r="BJ4" s="3">
        <f>BI4+BH4</f>
        <v>-9</v>
      </c>
      <c r="BK4" s="3">
        <v>5</v>
      </c>
      <c r="BL4" s="3" t="s">
        <v>219</v>
      </c>
      <c r="BM4" s="1" t="s">
        <v>8</v>
      </c>
      <c r="BN4" s="8" t="str">
        <f>AX6</f>
        <v>Nagymaros</v>
      </c>
      <c r="BP4" s="3" t="s">
        <v>89</v>
      </c>
      <c r="BQ4" s="3">
        <f>BT3</f>
        <v>2</v>
      </c>
      <c r="BR4" s="3">
        <f>BS3</f>
        <v>10</v>
      </c>
      <c r="BS4" s="6"/>
      <c r="BT4" s="6"/>
      <c r="BU4" s="3">
        <f>G64</f>
        <v>1</v>
      </c>
      <c r="BV4" s="3">
        <f>H64</f>
        <v>11</v>
      </c>
      <c r="BW4" s="3">
        <f>G17</f>
        <v>10</v>
      </c>
      <c r="BX4" s="3">
        <f>H17</f>
        <v>1</v>
      </c>
      <c r="BY4" s="7"/>
      <c r="BZ4" s="3">
        <f>BQ4+BU4+BW4</f>
        <v>13</v>
      </c>
      <c r="CA4" s="3">
        <f>-BR4-BV4-BX4</f>
        <v>-22</v>
      </c>
      <c r="CB4" s="3">
        <f>CA4+BZ4</f>
        <v>-9</v>
      </c>
      <c r="CC4" s="3">
        <v>5</v>
      </c>
      <c r="CD4" s="3" t="s">
        <v>219</v>
      </c>
      <c r="CE4" s="1" t="s">
        <v>8</v>
      </c>
      <c r="CF4" s="8" t="str">
        <f>BP5</f>
        <v>MOSW</v>
      </c>
    </row>
    <row r="5" spans="1:84" ht="15.75" thickBot="1">
      <c r="A5" s="28" t="s">
        <v>9</v>
      </c>
      <c r="B5" s="29">
        <v>0.3333333333333333</v>
      </c>
      <c r="C5" s="28">
        <v>3</v>
      </c>
      <c r="D5" s="28" t="str">
        <f>D4</f>
        <v>Dev-II A</v>
      </c>
      <c r="E5" s="30" t="str">
        <f>AD5</f>
        <v>Olimpijczyk</v>
      </c>
      <c r="F5" s="30" t="str">
        <f>AD6</f>
        <v>Alytus</v>
      </c>
      <c r="G5" s="30">
        <v>0</v>
      </c>
      <c r="H5" s="30">
        <v>10</v>
      </c>
      <c r="I5" s="30" t="str">
        <f>AD21</f>
        <v>KTW</v>
      </c>
      <c r="J5" s="31" t="str">
        <f>AD18</f>
        <v>Dev-II D</v>
      </c>
      <c r="L5" s="3" t="s">
        <v>91</v>
      </c>
      <c r="M5" s="3">
        <f>R3</f>
        <v>2</v>
      </c>
      <c r="N5" s="3">
        <f>Q3</f>
        <v>7</v>
      </c>
      <c r="O5" s="3">
        <f>R4</f>
        <v>1</v>
      </c>
      <c r="P5" s="3">
        <f>Q4</f>
        <v>3</v>
      </c>
      <c r="Q5" s="6"/>
      <c r="R5" s="6"/>
      <c r="S5" s="7"/>
      <c r="T5" s="3">
        <f>M5+O5</f>
        <v>3</v>
      </c>
      <c r="U5" s="3">
        <f>-N5-P5</f>
        <v>-10</v>
      </c>
      <c r="V5" s="3">
        <f>U5+T5</f>
        <v>-7</v>
      </c>
      <c r="W5" s="3">
        <v>2</v>
      </c>
      <c r="X5" s="3" t="s">
        <v>219</v>
      </c>
      <c r="Y5" s="26" t="s">
        <v>9</v>
      </c>
      <c r="Z5" s="13" t="str">
        <f>L5</f>
        <v>KWS</v>
      </c>
      <c r="AD5" s="3" t="s">
        <v>140</v>
      </c>
      <c r="AE5" s="3">
        <f>AJ3</f>
        <v>3</v>
      </c>
      <c r="AF5" s="3">
        <f>AI3</f>
        <v>9</v>
      </c>
      <c r="AG5" s="3">
        <f>AJ4</f>
        <v>3</v>
      </c>
      <c r="AH5" s="3">
        <f>AI4</f>
        <v>7</v>
      </c>
      <c r="AI5" s="6"/>
      <c r="AJ5" s="6"/>
      <c r="AK5" s="9">
        <f>G5</f>
        <v>0</v>
      </c>
      <c r="AL5" s="9">
        <f>H5</f>
        <v>10</v>
      </c>
      <c r="AM5" s="6"/>
      <c r="AN5" s="6"/>
      <c r="AO5" s="7"/>
      <c r="AP5" s="3">
        <f>AE5+AG5+AK5</f>
        <v>6</v>
      </c>
      <c r="AQ5" s="3">
        <f>-AF5-AH5-AL5</f>
        <v>-26</v>
      </c>
      <c r="AR5" s="3">
        <f>AQ5+AP5</f>
        <v>-20</v>
      </c>
      <c r="AS5" s="3">
        <v>3</v>
      </c>
      <c r="AT5" s="3" t="s">
        <v>222</v>
      </c>
      <c r="AU5" s="1" t="s">
        <v>9</v>
      </c>
      <c r="AV5" s="8" t="str">
        <f>AD4</f>
        <v>Wodniak</v>
      </c>
      <c r="AW5" s="42"/>
      <c r="AX5" s="3" t="s">
        <v>161</v>
      </c>
      <c r="AY5" s="3">
        <f>BD3</f>
        <v>4</v>
      </c>
      <c r="AZ5" s="3">
        <f>BC3</f>
        <v>12</v>
      </c>
      <c r="BA5" s="3">
        <f>BD4</f>
        <v>5</v>
      </c>
      <c r="BB5" s="3">
        <f>BC4</f>
        <v>9</v>
      </c>
      <c r="BC5" s="6"/>
      <c r="BD5" s="6"/>
      <c r="BE5" s="9">
        <f>G29</f>
        <v>2</v>
      </c>
      <c r="BF5" s="9">
        <f>H29</f>
        <v>10</v>
      </c>
      <c r="BG5" s="7"/>
      <c r="BH5" s="3">
        <f>AY5+BA5+BE5</f>
        <v>11</v>
      </c>
      <c r="BI5" s="3">
        <f>-AZ5-BB5-BF5</f>
        <v>-31</v>
      </c>
      <c r="BJ5" s="3">
        <f>BI5+BH5</f>
        <v>-20</v>
      </c>
      <c r="BK5" s="3">
        <v>3</v>
      </c>
      <c r="BL5" s="3" t="s">
        <v>222</v>
      </c>
      <c r="BM5" s="1" t="s">
        <v>9</v>
      </c>
      <c r="BN5" s="8" t="str">
        <f>AX4</f>
        <v>KTW</v>
      </c>
      <c r="BP5" s="3" t="s">
        <v>92</v>
      </c>
      <c r="BQ5" s="3">
        <f>BV3</f>
        <v>3</v>
      </c>
      <c r="BR5" s="3">
        <f>BU3</f>
        <v>6</v>
      </c>
      <c r="BS5" s="3">
        <f>BV4</f>
        <v>11</v>
      </c>
      <c r="BT5" s="3">
        <f>BU4</f>
        <v>1</v>
      </c>
      <c r="BU5" s="6"/>
      <c r="BV5" s="6"/>
      <c r="BW5" s="9">
        <f>G32</f>
        <v>14</v>
      </c>
      <c r="BX5" s="9">
        <f>H32</f>
        <v>1</v>
      </c>
      <c r="BY5" s="7"/>
      <c r="BZ5" s="3">
        <f>BQ5+BS5+BW5</f>
        <v>28</v>
      </c>
      <c r="CA5" s="3">
        <f>-BR5-BT5-BX5</f>
        <v>-8</v>
      </c>
      <c r="CB5" s="3">
        <f>CA5+BZ5</f>
        <v>20</v>
      </c>
      <c r="CC5" s="3">
        <v>7</v>
      </c>
      <c r="CD5" s="3" t="s">
        <v>218</v>
      </c>
      <c r="CE5" s="1" t="s">
        <v>9</v>
      </c>
      <c r="CF5" s="8" t="str">
        <f>BP4</f>
        <v xml:space="preserve">Powiśle </v>
      </c>
    </row>
    <row r="6" spans="1:84" ht="15.75" thickTop="1">
      <c r="A6" t="s">
        <v>10</v>
      </c>
      <c r="B6" s="25">
        <v>0.3541666666666667</v>
      </c>
      <c r="C6">
        <v>1</v>
      </c>
      <c r="D6" t="str">
        <f>L7</f>
        <v>DEV-I B</v>
      </c>
      <c r="E6" s="8" t="str">
        <f>L9</f>
        <v>WARSZAWA</v>
      </c>
      <c r="F6" s="8" t="str">
        <f>L10</f>
        <v>VIDRA</v>
      </c>
      <c r="G6" s="8">
        <v>3</v>
      </c>
      <c r="H6" s="8">
        <v>7</v>
      </c>
      <c r="I6" s="8" t="str">
        <f>L3</f>
        <v>SET</v>
      </c>
      <c r="J6" s="24" t="str">
        <f>L2</f>
        <v>DEV-I A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22"/>
      <c r="Z6" s="41"/>
      <c r="AC6" s="43"/>
      <c r="AD6" s="3" t="s">
        <v>162</v>
      </c>
      <c r="AE6" s="3">
        <f>AL3</f>
        <v>7</v>
      </c>
      <c r="AF6" s="3">
        <f>AK3</f>
        <v>5</v>
      </c>
      <c r="AG6" s="3">
        <f>AL4</f>
        <v>15</v>
      </c>
      <c r="AH6" s="3">
        <f>AK4</f>
        <v>1</v>
      </c>
      <c r="AI6" s="3">
        <f>AL5</f>
        <v>10</v>
      </c>
      <c r="AJ6" s="3">
        <f>AK5</f>
        <v>0</v>
      </c>
      <c r="AK6" s="6"/>
      <c r="AL6" s="6"/>
      <c r="AM6" s="6"/>
      <c r="AN6" s="6"/>
      <c r="AO6" s="7"/>
      <c r="AP6" s="3">
        <f>AE6+AG6+AI6</f>
        <v>32</v>
      </c>
      <c r="AQ6" s="3">
        <f>-AJ6-AH6-AF6</f>
        <v>-6</v>
      </c>
      <c r="AR6" s="3">
        <f>AQ6+AP6</f>
        <v>26</v>
      </c>
      <c r="AS6" s="3">
        <v>9</v>
      </c>
      <c r="AT6" s="3" t="s">
        <v>221</v>
      </c>
      <c r="AU6" s="1" t="s">
        <v>10</v>
      </c>
      <c r="AV6" s="8" t="str">
        <f>AD5</f>
        <v>Olimpijczyk</v>
      </c>
      <c r="AW6" s="43"/>
      <c r="AX6" s="17" t="s">
        <v>94</v>
      </c>
      <c r="AY6" s="3">
        <f>BF3</f>
        <v>2</v>
      </c>
      <c r="AZ6" s="3">
        <f>BE3</f>
        <v>10</v>
      </c>
      <c r="BA6" s="3">
        <f>BF4</f>
        <v>9</v>
      </c>
      <c r="BB6" s="3">
        <f>BE4</f>
        <v>1</v>
      </c>
      <c r="BC6" s="3">
        <f>BF5</f>
        <v>10</v>
      </c>
      <c r="BD6" s="3">
        <f>BE5</f>
        <v>2</v>
      </c>
      <c r="BE6" s="6"/>
      <c r="BF6" s="6"/>
      <c r="BG6" s="7"/>
      <c r="BH6" s="3">
        <f>AY6+BA6+BC6</f>
        <v>21</v>
      </c>
      <c r="BI6" s="3">
        <f>-BD6-BB6-AZ6</f>
        <v>-13</v>
      </c>
      <c r="BJ6" s="3">
        <f>BI6+BH6</f>
        <v>8</v>
      </c>
      <c r="BK6" s="3">
        <v>7</v>
      </c>
      <c r="BL6" s="3" t="s">
        <v>218</v>
      </c>
      <c r="BM6" s="1" t="s">
        <v>10</v>
      </c>
      <c r="BN6" s="8" t="str">
        <f>AX5</f>
        <v>Tanew A</v>
      </c>
      <c r="BP6" s="3" t="s">
        <v>163</v>
      </c>
      <c r="BQ6" s="3">
        <f>BX3</f>
        <v>0</v>
      </c>
      <c r="BR6" s="3">
        <f>BW3</f>
        <v>14</v>
      </c>
      <c r="BS6" s="3">
        <f>BX4</f>
        <v>1</v>
      </c>
      <c r="BT6" s="3">
        <f>BW4</f>
        <v>10</v>
      </c>
      <c r="BU6" s="3">
        <f>BX5</f>
        <v>1</v>
      </c>
      <c r="BV6" s="3">
        <f>BW5</f>
        <v>14</v>
      </c>
      <c r="BW6" s="6"/>
      <c r="BX6" s="6"/>
      <c r="BY6" s="7"/>
      <c r="BZ6" s="3">
        <f>BQ6+BS6+BU6</f>
        <v>2</v>
      </c>
      <c r="CA6" s="3">
        <f>-BV6-BT6-BR6</f>
        <v>-38</v>
      </c>
      <c r="CB6" s="3">
        <f>CA6+BZ6</f>
        <v>-36</v>
      </c>
      <c r="CC6" s="3">
        <v>3</v>
      </c>
      <c r="CD6" s="3" t="s">
        <v>222</v>
      </c>
      <c r="CE6" s="1" t="s">
        <v>10</v>
      </c>
      <c r="CF6" s="8" t="str">
        <f>BP6</f>
        <v>Kanu K-ce</v>
      </c>
    </row>
    <row r="7" spans="1:84" ht="15">
      <c r="A7" t="s">
        <v>11</v>
      </c>
      <c r="B7" s="25">
        <v>0.3541666666666667</v>
      </c>
      <c r="C7">
        <v>2</v>
      </c>
      <c r="D7" t="str">
        <f>AD8</f>
        <v>Dev-II B</v>
      </c>
      <c r="E7" s="8" t="str">
        <f>AD9</f>
        <v>MOSW</v>
      </c>
      <c r="F7" s="8" t="str">
        <f>AD10</f>
        <v>Poland U-18</v>
      </c>
      <c r="G7" s="8">
        <v>0</v>
      </c>
      <c r="H7" s="8">
        <v>3</v>
      </c>
      <c r="I7" s="8" t="str">
        <f>AD20</f>
        <v>Nagymaros</v>
      </c>
      <c r="J7" s="24" t="str">
        <f>AD18</f>
        <v>Dev-II D</v>
      </c>
      <c r="L7" s="3" t="s">
        <v>202</v>
      </c>
      <c r="M7" s="4" t="s">
        <v>81</v>
      </c>
      <c r="N7" s="5"/>
      <c r="O7" s="4" t="s">
        <v>82</v>
      </c>
      <c r="P7" s="5"/>
      <c r="Q7" s="4" t="s">
        <v>83</v>
      </c>
      <c r="R7" s="5"/>
      <c r="S7" s="3"/>
      <c r="T7" s="3" t="s">
        <v>76</v>
      </c>
      <c r="U7" s="3" t="s">
        <v>77</v>
      </c>
      <c r="V7" s="3" t="s">
        <v>78</v>
      </c>
      <c r="W7" s="3" t="s">
        <v>79</v>
      </c>
      <c r="X7" s="3" t="s">
        <v>80</v>
      </c>
      <c r="Y7" s="26"/>
      <c r="Z7" s="13" t="s">
        <v>80</v>
      </c>
      <c r="AW7" s="42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22"/>
      <c r="CF7" s="41"/>
    </row>
    <row r="8" spans="1:84" ht="15.75" thickBot="1">
      <c r="A8" s="28" t="s">
        <v>12</v>
      </c>
      <c r="B8" s="29">
        <v>0.3541666666666667</v>
      </c>
      <c r="C8" s="28">
        <v>3</v>
      </c>
      <c r="D8" s="28" t="str">
        <f>AD13</f>
        <v>Dev-II C</v>
      </c>
      <c r="E8" s="30" t="str">
        <f>AD14</f>
        <v>Powiśle</v>
      </c>
      <c r="F8" s="30" t="str">
        <f>AD16</f>
        <v>Tanew</v>
      </c>
      <c r="G8" s="30">
        <v>4</v>
      </c>
      <c r="H8" s="30">
        <v>4</v>
      </c>
      <c r="I8" s="30" t="str">
        <f>AD19</f>
        <v>SET A</v>
      </c>
      <c r="J8" s="31" t="str">
        <f>AD18</f>
        <v>Dev-II D</v>
      </c>
      <c r="L8" s="3" t="s">
        <v>92</v>
      </c>
      <c r="M8" s="6"/>
      <c r="N8" s="6"/>
      <c r="O8" s="3">
        <f>G15</f>
        <v>6</v>
      </c>
      <c r="P8" s="3">
        <f>H15</f>
        <v>2</v>
      </c>
      <c r="Q8" s="3">
        <f>H24</f>
        <v>4</v>
      </c>
      <c r="R8" s="3">
        <f>G24</f>
        <v>4</v>
      </c>
      <c r="S8" s="7"/>
      <c r="T8" s="3">
        <f>O8+Q8</f>
        <v>10</v>
      </c>
      <c r="U8" s="3">
        <f>-R8-P8</f>
        <v>-6</v>
      </c>
      <c r="V8" s="3">
        <f>U8+T8</f>
        <v>4</v>
      </c>
      <c r="W8" s="3">
        <v>5</v>
      </c>
      <c r="X8" s="3" t="s">
        <v>218</v>
      </c>
      <c r="Y8" s="27" t="s">
        <v>7</v>
      </c>
      <c r="Z8" s="13" t="str">
        <f>L10</f>
        <v>VIDRA</v>
      </c>
      <c r="AD8" s="3" t="s">
        <v>141</v>
      </c>
      <c r="AE8" s="4" t="s">
        <v>81</v>
      </c>
      <c r="AF8" s="5"/>
      <c r="AG8" s="4" t="s">
        <v>82</v>
      </c>
      <c r="AH8" s="5"/>
      <c r="AI8" s="4" t="s">
        <v>83</v>
      </c>
      <c r="AJ8" s="5"/>
      <c r="AK8" s="18"/>
      <c r="AL8" s="19"/>
      <c r="AM8" s="19"/>
      <c r="AN8" s="19"/>
      <c r="AO8" s="5"/>
      <c r="AP8" s="3" t="s">
        <v>76</v>
      </c>
      <c r="AQ8" s="3" t="s">
        <v>77</v>
      </c>
      <c r="AR8" s="3" t="s">
        <v>78</v>
      </c>
      <c r="AS8" s="3" t="s">
        <v>79</v>
      </c>
      <c r="AT8" s="3" t="s">
        <v>80</v>
      </c>
      <c r="AV8" s="13" t="s">
        <v>80</v>
      </c>
      <c r="AW8" s="42"/>
      <c r="AX8" s="3" t="s">
        <v>158</v>
      </c>
      <c r="AY8" s="4" t="s">
        <v>81</v>
      </c>
      <c r="AZ8" s="5"/>
      <c r="BA8" s="4" t="s">
        <v>82</v>
      </c>
      <c r="BB8" s="5"/>
      <c r="BC8" s="4" t="s">
        <v>83</v>
      </c>
      <c r="BD8" s="5"/>
      <c r="BE8" s="4" t="s">
        <v>88</v>
      </c>
      <c r="BF8" s="5"/>
      <c r="BG8" s="5"/>
      <c r="BH8" s="3" t="s">
        <v>76</v>
      </c>
      <c r="BI8" s="3" t="s">
        <v>77</v>
      </c>
      <c r="BJ8" s="3" t="s">
        <v>78</v>
      </c>
      <c r="BK8" s="3" t="s">
        <v>79</v>
      </c>
      <c r="BL8" s="3" t="s">
        <v>80</v>
      </c>
      <c r="BM8" s="14"/>
      <c r="BN8" s="13" t="s">
        <v>80</v>
      </c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21"/>
      <c r="CF8" s="12"/>
    </row>
    <row r="9" spans="1:84" ht="15.75" thickTop="1">
      <c r="A9" t="s">
        <v>13</v>
      </c>
      <c r="B9" s="25">
        <v>0.375</v>
      </c>
      <c r="C9">
        <v>1</v>
      </c>
      <c r="D9" t="str">
        <f>L12</f>
        <v>DEV-I C</v>
      </c>
      <c r="E9" s="8" t="str">
        <f>L14</f>
        <v>LESNA</v>
      </c>
      <c r="F9" s="8" t="str">
        <f>L15</f>
        <v>Nagymaros</v>
      </c>
      <c r="G9" s="8">
        <v>5</v>
      </c>
      <c r="H9" s="8">
        <v>3</v>
      </c>
      <c r="I9" s="8" t="str">
        <f>L8</f>
        <v>MOSW</v>
      </c>
      <c r="J9" s="24" t="str">
        <f>L7</f>
        <v>DEV-I B</v>
      </c>
      <c r="L9" s="3" t="s">
        <v>205</v>
      </c>
      <c r="M9" s="3">
        <f>P8</f>
        <v>2</v>
      </c>
      <c r="N9" s="3">
        <f>O8</f>
        <v>6</v>
      </c>
      <c r="O9" s="6"/>
      <c r="P9" s="6"/>
      <c r="Q9" s="3">
        <f>G6</f>
        <v>3</v>
      </c>
      <c r="R9" s="3">
        <f>H6</f>
        <v>7</v>
      </c>
      <c r="S9" s="7"/>
      <c r="T9" s="3">
        <f>Q9+M9</f>
        <v>5</v>
      </c>
      <c r="U9" s="3">
        <f>-R9-N9</f>
        <v>-13</v>
      </c>
      <c r="V9" s="3">
        <f>U9+T9</f>
        <v>-8</v>
      </c>
      <c r="W9" s="3">
        <v>2</v>
      </c>
      <c r="X9" s="3" t="s">
        <v>219</v>
      </c>
      <c r="Y9" s="27" t="s">
        <v>8</v>
      </c>
      <c r="Z9" s="13" t="str">
        <f>L8</f>
        <v>MOSW</v>
      </c>
      <c r="AD9" s="3" t="s">
        <v>92</v>
      </c>
      <c r="AE9" s="6"/>
      <c r="AF9" s="6"/>
      <c r="AG9" s="3">
        <f>G7</f>
        <v>0</v>
      </c>
      <c r="AH9" s="3">
        <f>H7</f>
        <v>3</v>
      </c>
      <c r="AI9" s="3">
        <f>G38</f>
        <v>13</v>
      </c>
      <c r="AJ9" s="3">
        <f>H38</f>
        <v>2</v>
      </c>
      <c r="AK9" s="6"/>
      <c r="AL9" s="6"/>
      <c r="AM9" s="6"/>
      <c r="AN9" s="6"/>
      <c r="AO9" s="7"/>
      <c r="AP9" s="3">
        <f>AG9+AI9+AK9</f>
        <v>13</v>
      </c>
      <c r="AQ9" s="3">
        <f>-AJ9-AH9-AL9</f>
        <v>-5</v>
      </c>
      <c r="AR9" s="3">
        <f>AQ9+AP9</f>
        <v>8</v>
      </c>
      <c r="AS9" s="3">
        <v>4</v>
      </c>
      <c r="AT9" s="3" t="s">
        <v>218</v>
      </c>
      <c r="AU9" s="1" t="s">
        <v>7</v>
      </c>
      <c r="AV9" s="8" t="str">
        <f>AD10</f>
        <v>Poland U-18</v>
      </c>
      <c r="AW9" s="43"/>
      <c r="AX9" s="11" t="s">
        <v>92</v>
      </c>
      <c r="AY9" s="6"/>
      <c r="AZ9" s="6"/>
      <c r="BA9" s="3">
        <f>G11</f>
        <v>7</v>
      </c>
      <c r="BB9" s="3">
        <f>H11</f>
        <v>2</v>
      </c>
      <c r="BC9" s="3">
        <f>G47</f>
        <v>3</v>
      </c>
      <c r="BD9" s="3">
        <f>H47</f>
        <v>0</v>
      </c>
      <c r="BE9" s="3">
        <f>G62</f>
        <v>7</v>
      </c>
      <c r="BF9" s="3">
        <f>H62</f>
        <v>2</v>
      </c>
      <c r="BG9" s="7"/>
      <c r="BH9" s="3">
        <f>BA9+BC9+BE9</f>
        <v>17</v>
      </c>
      <c r="BI9" s="3">
        <f>-BD9-BB9-BF9</f>
        <v>-4</v>
      </c>
      <c r="BJ9" s="3">
        <f>BI9+BH9</f>
        <v>13</v>
      </c>
      <c r="BK9" s="3">
        <v>9</v>
      </c>
      <c r="BL9" s="3" t="s">
        <v>221</v>
      </c>
      <c r="BM9" s="1" t="s">
        <v>7</v>
      </c>
      <c r="BN9" s="8" t="str">
        <f>AX9</f>
        <v>MOSW</v>
      </c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21"/>
      <c r="CF9" s="12"/>
    </row>
    <row r="10" spans="1:84" ht="15">
      <c r="A10" t="s">
        <v>14</v>
      </c>
      <c r="B10" s="25">
        <v>0.375</v>
      </c>
      <c r="C10">
        <v>2</v>
      </c>
      <c r="D10" t="str">
        <f>AX2</f>
        <v>Dev-III A</v>
      </c>
      <c r="E10" s="8" t="str">
        <f>AX3</f>
        <v>SET</v>
      </c>
      <c r="F10" s="8" t="str">
        <f>AX4</f>
        <v>KTW</v>
      </c>
      <c r="G10" s="8">
        <v>9</v>
      </c>
      <c r="H10" s="8">
        <v>4</v>
      </c>
      <c r="I10" s="8" t="str">
        <f>AX12</f>
        <v>Alytus</v>
      </c>
      <c r="J10" s="24" t="str">
        <f>AX8</f>
        <v>Dev-III B</v>
      </c>
      <c r="L10" s="3" t="s">
        <v>206</v>
      </c>
      <c r="M10" s="3">
        <f>R8</f>
        <v>4</v>
      </c>
      <c r="N10" s="3">
        <f>Q8</f>
        <v>4</v>
      </c>
      <c r="O10" s="3">
        <f>R9</f>
        <v>7</v>
      </c>
      <c r="P10" s="3">
        <f>Q9</f>
        <v>3</v>
      </c>
      <c r="Q10" s="6"/>
      <c r="R10" s="6"/>
      <c r="S10" s="7"/>
      <c r="T10" s="3">
        <f>M10+O10</f>
        <v>11</v>
      </c>
      <c r="U10" s="3">
        <f>-P10-N10</f>
        <v>-7</v>
      </c>
      <c r="V10" s="3">
        <f>U10+T10</f>
        <v>4</v>
      </c>
      <c r="W10" s="3">
        <v>5</v>
      </c>
      <c r="X10" s="3" t="s">
        <v>221</v>
      </c>
      <c r="Y10" s="27" t="s">
        <v>9</v>
      </c>
      <c r="Z10" s="13" t="str">
        <f>L9</f>
        <v>WARSZAWA</v>
      </c>
      <c r="AD10" s="3" t="s">
        <v>142</v>
      </c>
      <c r="AE10" s="3">
        <f>AH9</f>
        <v>3</v>
      </c>
      <c r="AF10" s="3">
        <f>AG9</f>
        <v>0</v>
      </c>
      <c r="AG10" s="6"/>
      <c r="AH10" s="6"/>
      <c r="AI10" s="3">
        <f>G22</f>
        <v>11</v>
      </c>
      <c r="AJ10" s="3">
        <f>H22</f>
        <v>0</v>
      </c>
      <c r="AK10" s="6"/>
      <c r="AL10" s="6"/>
      <c r="AM10" s="6"/>
      <c r="AN10" s="6"/>
      <c r="AO10" s="7"/>
      <c r="AP10" s="3">
        <f>AI10+AE10+AK10</f>
        <v>14</v>
      </c>
      <c r="AQ10" s="3">
        <f>-AF10-AJ10-AL10</f>
        <v>0</v>
      </c>
      <c r="AR10" s="3">
        <f>AQ10+AP10</f>
        <v>14</v>
      </c>
      <c r="AS10" s="3">
        <v>6</v>
      </c>
      <c r="AT10" s="3" t="s">
        <v>221</v>
      </c>
      <c r="AU10" s="1" t="s">
        <v>8</v>
      </c>
      <c r="AV10" s="8" t="str">
        <f>AD9</f>
        <v>MOSW</v>
      </c>
      <c r="AW10" s="42"/>
      <c r="AX10" s="3" t="s">
        <v>146</v>
      </c>
      <c r="AY10" s="3">
        <f>BB9</f>
        <v>2</v>
      </c>
      <c r="AZ10" s="3">
        <f>BA9</f>
        <v>7</v>
      </c>
      <c r="BA10" s="6"/>
      <c r="BB10" s="6"/>
      <c r="BC10" s="3">
        <f>G67</f>
        <v>3</v>
      </c>
      <c r="BD10" s="3">
        <f>H67</f>
        <v>0</v>
      </c>
      <c r="BE10" s="3">
        <f>H46</f>
        <v>5</v>
      </c>
      <c r="BF10" s="3">
        <f>G46</f>
        <v>3</v>
      </c>
      <c r="BG10" s="7"/>
      <c r="BH10" s="3">
        <f>BC10+AY10+BE10</f>
        <v>10</v>
      </c>
      <c r="BI10" s="3">
        <f>-AZ10-BD10-BF10</f>
        <v>-10</v>
      </c>
      <c r="BJ10" s="3">
        <f>BI10+BH10</f>
        <v>0</v>
      </c>
      <c r="BK10" s="3">
        <v>7</v>
      </c>
      <c r="BL10" s="3" t="s">
        <v>218</v>
      </c>
      <c r="BM10" s="1" t="s">
        <v>8</v>
      </c>
      <c r="BN10" s="8" t="str">
        <f>AX10</f>
        <v>Powiśle</v>
      </c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21"/>
      <c r="CF10" s="12"/>
    </row>
    <row r="11" spans="1:84" ht="15.75" thickBot="1">
      <c r="A11" s="28" t="s">
        <v>15</v>
      </c>
      <c r="B11" s="29">
        <v>0.375</v>
      </c>
      <c r="C11" s="28">
        <v>3</v>
      </c>
      <c r="D11" s="28" t="str">
        <f>AX8</f>
        <v>Dev-III B</v>
      </c>
      <c r="E11" s="30" t="str">
        <f>AX9</f>
        <v>MOSW</v>
      </c>
      <c r="F11" s="30" t="str">
        <f>AX10</f>
        <v>Powiśle</v>
      </c>
      <c r="G11" s="30">
        <v>7</v>
      </c>
      <c r="H11" s="30">
        <v>2</v>
      </c>
      <c r="I11" s="30" t="str">
        <f>AX6</f>
        <v>Nagymaros</v>
      </c>
      <c r="J11" s="31" t="str">
        <f>AX2</f>
        <v>Dev-III A</v>
      </c>
      <c r="K11" s="34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22"/>
      <c r="Z11" s="41"/>
      <c r="AC11" s="43"/>
      <c r="AD11" s="11" t="s">
        <v>144</v>
      </c>
      <c r="AE11" s="3">
        <f>AJ9</f>
        <v>2</v>
      </c>
      <c r="AF11" s="3">
        <f>AI9</f>
        <v>13</v>
      </c>
      <c r="AG11" s="3">
        <f>AJ10</f>
        <v>0</v>
      </c>
      <c r="AH11" s="3">
        <f>AI10</f>
        <v>11</v>
      </c>
      <c r="AI11" s="6"/>
      <c r="AJ11" s="6"/>
      <c r="AK11" s="6"/>
      <c r="AL11" s="6"/>
      <c r="AM11" s="6"/>
      <c r="AN11" s="6"/>
      <c r="AO11" s="7"/>
      <c r="AP11" s="3">
        <f>AE11+AG11+AK11</f>
        <v>2</v>
      </c>
      <c r="AQ11" s="3">
        <f>-AH11-AF11-AL11</f>
        <v>-24</v>
      </c>
      <c r="AR11" s="3">
        <f>AQ11+AP11</f>
        <v>-22</v>
      </c>
      <c r="AS11" s="3">
        <v>2</v>
      </c>
      <c r="AT11" s="3" t="s">
        <v>219</v>
      </c>
      <c r="AU11" s="1" t="s">
        <v>9</v>
      </c>
      <c r="AV11" s="8" t="str">
        <f>AD11</f>
        <v>WOPR</v>
      </c>
      <c r="AW11" s="43"/>
      <c r="AX11" s="11" t="s">
        <v>160</v>
      </c>
      <c r="AY11" s="3">
        <f>BD9</f>
        <v>0</v>
      </c>
      <c r="AZ11" s="3">
        <f>BC9</f>
        <v>3</v>
      </c>
      <c r="BA11" s="3">
        <f>BD10</f>
        <v>0</v>
      </c>
      <c r="BB11" s="3">
        <f>BC10</f>
        <v>3</v>
      </c>
      <c r="BC11" s="6"/>
      <c r="BD11" s="6"/>
      <c r="BE11" s="9">
        <f>G28</f>
        <v>0</v>
      </c>
      <c r="BF11" s="9">
        <f>H28</f>
        <v>3</v>
      </c>
      <c r="BG11" s="7"/>
      <c r="BH11" s="3">
        <f>AY11+BA11+BE11</f>
        <v>0</v>
      </c>
      <c r="BI11" s="3">
        <f>-BB11-AZ11-BF11</f>
        <v>-9</v>
      </c>
      <c r="BJ11" s="3">
        <f>BI11+BH11</f>
        <v>-9</v>
      </c>
      <c r="BK11" s="3">
        <v>3</v>
      </c>
      <c r="BL11" s="3" t="s">
        <v>222</v>
      </c>
      <c r="BM11" s="1" t="s">
        <v>9</v>
      </c>
      <c r="BN11" s="8" t="str">
        <f>AX12</f>
        <v>Alytus</v>
      </c>
      <c r="BP11" s="23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21"/>
      <c r="CF11" s="12"/>
    </row>
    <row r="12" spans="1:84" ht="15.75" thickTop="1">
      <c r="A12" t="s">
        <v>16</v>
      </c>
      <c r="B12" s="25">
        <v>0.3958333333333333</v>
      </c>
      <c r="C12">
        <v>1</v>
      </c>
      <c r="D12" t="str">
        <f>L2</f>
        <v>DEV-I A</v>
      </c>
      <c r="E12" s="8" t="str">
        <f>L3</f>
        <v>SET</v>
      </c>
      <c r="F12" s="8" t="str">
        <f>L4</f>
        <v>UKK</v>
      </c>
      <c r="G12" s="8">
        <v>7</v>
      </c>
      <c r="H12" s="8">
        <v>1</v>
      </c>
      <c r="I12" s="8" t="str">
        <f>L15</f>
        <v>Nagymaros</v>
      </c>
      <c r="J12" s="24" t="str">
        <f>L12</f>
        <v>DEV-I C</v>
      </c>
      <c r="L12" s="3" t="s">
        <v>207</v>
      </c>
      <c r="M12" s="4" t="s">
        <v>84</v>
      </c>
      <c r="N12" s="5"/>
      <c r="O12" s="4" t="s">
        <v>85</v>
      </c>
      <c r="P12" s="5"/>
      <c r="Q12" s="4" t="s">
        <v>86</v>
      </c>
      <c r="R12" s="5"/>
      <c r="S12" s="3"/>
      <c r="T12" s="3" t="s">
        <v>76</v>
      </c>
      <c r="U12" s="3" t="s">
        <v>77</v>
      </c>
      <c r="V12" s="3" t="s">
        <v>78</v>
      </c>
      <c r="W12" s="3" t="s">
        <v>79</v>
      </c>
      <c r="X12" s="3" t="s">
        <v>80</v>
      </c>
      <c r="Y12" s="26"/>
      <c r="Z12" s="13" t="s">
        <v>80</v>
      </c>
      <c r="AC12" s="1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21"/>
      <c r="AW12" s="42"/>
      <c r="AX12" s="3" t="s">
        <v>162</v>
      </c>
      <c r="AY12" s="3">
        <f>BF9</f>
        <v>2</v>
      </c>
      <c r="AZ12" s="3">
        <f>BE9</f>
        <v>7</v>
      </c>
      <c r="BA12" s="3">
        <f>BF10</f>
        <v>3</v>
      </c>
      <c r="BB12" s="3">
        <f>BE10</f>
        <v>5</v>
      </c>
      <c r="BC12" s="3">
        <f>BF11</f>
        <v>3</v>
      </c>
      <c r="BD12" s="3">
        <f>BE11</f>
        <v>0</v>
      </c>
      <c r="BE12" s="6"/>
      <c r="BF12" s="6"/>
      <c r="BG12" s="7"/>
      <c r="BH12" s="3">
        <f>BC12+BA12+AY12</f>
        <v>8</v>
      </c>
      <c r="BI12" s="3">
        <f>-BD12-BB12-AZ12</f>
        <v>-12</v>
      </c>
      <c r="BJ12" s="3">
        <f>BI12+BH12</f>
        <v>-4</v>
      </c>
      <c r="BK12" s="3">
        <v>5</v>
      </c>
      <c r="BL12" s="3" t="s">
        <v>219</v>
      </c>
      <c r="BM12" s="1" t="s">
        <v>10</v>
      </c>
      <c r="BN12" s="8" t="str">
        <f>AX11</f>
        <v>Tanew B</v>
      </c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21"/>
      <c r="CF12" s="12"/>
    </row>
    <row r="13" spans="1:84" ht="15">
      <c r="A13" t="s">
        <v>17</v>
      </c>
      <c r="B13" s="25">
        <v>0.3958333333333333</v>
      </c>
      <c r="C13">
        <v>2</v>
      </c>
      <c r="D13" t="str">
        <f>AD18</f>
        <v>Dev-II D</v>
      </c>
      <c r="E13" s="8" t="str">
        <f>AD19</f>
        <v>SET A</v>
      </c>
      <c r="F13" s="8" t="str">
        <f>AD20</f>
        <v>Nagymaros</v>
      </c>
      <c r="G13" s="8">
        <v>4</v>
      </c>
      <c r="H13" s="8">
        <v>0</v>
      </c>
      <c r="I13" s="8" t="str">
        <f>AD3</f>
        <v>Kwisa</v>
      </c>
      <c r="J13" s="24" t="str">
        <f>AD2</f>
        <v>Dev-II A</v>
      </c>
      <c r="L13" s="3" t="s">
        <v>203</v>
      </c>
      <c r="M13" s="6"/>
      <c r="N13" s="6"/>
      <c r="O13" s="3">
        <f>G18</f>
        <v>7</v>
      </c>
      <c r="P13" s="3">
        <f>H18</f>
        <v>2</v>
      </c>
      <c r="Q13" s="3">
        <f>H27</f>
        <v>5</v>
      </c>
      <c r="R13" s="3">
        <f>G27</f>
        <v>4</v>
      </c>
      <c r="S13" s="7"/>
      <c r="T13" s="3">
        <f>O13+Q13</f>
        <v>12</v>
      </c>
      <c r="U13" s="3">
        <f>-R13-P13</f>
        <v>-6</v>
      </c>
      <c r="V13" s="3">
        <f>U13+T13</f>
        <v>6</v>
      </c>
      <c r="W13" s="3">
        <v>6</v>
      </c>
      <c r="X13" s="3" t="s">
        <v>221</v>
      </c>
      <c r="Y13" s="27" t="s">
        <v>7</v>
      </c>
      <c r="Z13" s="13" t="str">
        <f>L13</f>
        <v>KALISZ</v>
      </c>
      <c r="AD13" s="3" t="s">
        <v>145</v>
      </c>
      <c r="AE13" s="4" t="s">
        <v>84</v>
      </c>
      <c r="AF13" s="5"/>
      <c r="AG13" s="4" t="s">
        <v>85</v>
      </c>
      <c r="AH13" s="5"/>
      <c r="AI13" s="4" t="s">
        <v>86</v>
      </c>
      <c r="AJ13" s="5"/>
      <c r="AK13" s="19"/>
      <c r="AL13" s="19"/>
      <c r="AM13" s="19"/>
      <c r="AN13" s="19"/>
      <c r="AO13" s="3"/>
      <c r="AP13" s="3" t="s">
        <v>76</v>
      </c>
      <c r="AQ13" s="3" t="s">
        <v>77</v>
      </c>
      <c r="AR13" s="3" t="s">
        <v>78</v>
      </c>
      <c r="AS13" s="3" t="s">
        <v>79</v>
      </c>
      <c r="AT13" s="3" t="s">
        <v>80</v>
      </c>
      <c r="AV13" s="13" t="s">
        <v>80</v>
      </c>
      <c r="AW13" s="42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22"/>
      <c r="BN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22"/>
      <c r="CF13" s="41"/>
    </row>
    <row r="14" spans="1:84" ht="15.75" thickBot="1">
      <c r="A14" s="28" t="s">
        <v>18</v>
      </c>
      <c r="B14" s="29">
        <v>0.3958333333333333</v>
      </c>
      <c r="C14" s="28">
        <v>3</v>
      </c>
      <c r="D14" s="28" t="str">
        <f>AD18</f>
        <v>Dev-II D</v>
      </c>
      <c r="E14" s="30" t="str">
        <f>AD21</f>
        <v>KTW</v>
      </c>
      <c r="F14" s="30" t="str">
        <f>AD22</f>
        <v>UKK</v>
      </c>
      <c r="G14" s="30">
        <v>0</v>
      </c>
      <c r="H14" s="30">
        <v>7</v>
      </c>
      <c r="I14" s="30" t="str">
        <f>AD4</f>
        <v>Wodniak</v>
      </c>
      <c r="J14" s="31" t="str">
        <f>AD2</f>
        <v>Dev-II A</v>
      </c>
      <c r="L14" s="3" t="s">
        <v>204</v>
      </c>
      <c r="M14" s="3">
        <f>P13</f>
        <v>2</v>
      </c>
      <c r="N14" s="3">
        <f>O13</f>
        <v>7</v>
      </c>
      <c r="O14" s="6"/>
      <c r="P14" s="6"/>
      <c r="Q14" s="3">
        <f>G9</f>
        <v>5</v>
      </c>
      <c r="R14" s="3">
        <f>H9</f>
        <v>3</v>
      </c>
      <c r="S14" s="7"/>
      <c r="T14" s="3">
        <f>Q14+M14</f>
        <v>7</v>
      </c>
      <c r="U14" s="3">
        <f>-R14-N14</f>
        <v>-10</v>
      </c>
      <c r="V14" s="3">
        <f>U14+T14</f>
        <v>-3</v>
      </c>
      <c r="W14" s="3">
        <v>4</v>
      </c>
      <c r="X14" s="3" t="s">
        <v>219</v>
      </c>
      <c r="Y14" s="27" t="s">
        <v>8</v>
      </c>
      <c r="Z14" s="13" t="str">
        <f>L14</f>
        <v>LESNA</v>
      </c>
      <c r="AD14" s="3" t="s">
        <v>146</v>
      </c>
      <c r="AE14" s="6"/>
      <c r="AF14" s="6"/>
      <c r="AG14" s="3">
        <f>H37</f>
        <v>1</v>
      </c>
      <c r="AH14" s="3">
        <f>G37</f>
        <v>3</v>
      </c>
      <c r="AI14" s="3">
        <f>G8</f>
        <v>4</v>
      </c>
      <c r="AJ14" s="3">
        <f>H8</f>
        <v>4</v>
      </c>
      <c r="AK14" s="6"/>
      <c r="AL14" s="6"/>
      <c r="AM14" s="6"/>
      <c r="AN14" s="6"/>
      <c r="AO14" s="7"/>
      <c r="AP14" s="3">
        <f>AG14+AI14+AK14</f>
        <v>5</v>
      </c>
      <c r="AQ14" s="3">
        <f>-AJ14-AH14-AL14</f>
        <v>-7</v>
      </c>
      <c r="AR14" s="3">
        <f>AQ14+AP14</f>
        <v>-2</v>
      </c>
      <c r="AS14" s="3">
        <v>3</v>
      </c>
      <c r="AT14" s="3" t="s">
        <v>218</v>
      </c>
      <c r="AU14" s="1" t="s">
        <v>7</v>
      </c>
      <c r="AV14" s="8" t="str">
        <f>AD15</f>
        <v>SET B</v>
      </c>
      <c r="AW14" s="15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22"/>
      <c r="BN14" s="41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22"/>
      <c r="CF14" s="41"/>
    </row>
    <row r="15" spans="1:84" ht="15.75" thickTop="1">
      <c r="A15" t="s">
        <v>19</v>
      </c>
      <c r="B15" s="25">
        <v>0.4166666666666667</v>
      </c>
      <c r="C15">
        <v>1</v>
      </c>
      <c r="D15" t="str">
        <f>L7</f>
        <v>DEV-I B</v>
      </c>
      <c r="E15" s="8" t="str">
        <f>L8</f>
        <v>MOSW</v>
      </c>
      <c r="F15" s="8" t="str">
        <f>L9</f>
        <v>WARSZAWA</v>
      </c>
      <c r="G15" s="8">
        <v>6</v>
      </c>
      <c r="H15" s="8">
        <v>2</v>
      </c>
      <c r="I15" s="8" t="str">
        <f>L5</f>
        <v>KWS</v>
      </c>
      <c r="J15" s="24" t="str">
        <f>L2</f>
        <v>DEV-I A</v>
      </c>
      <c r="K15" s="35"/>
      <c r="L15" s="17" t="s">
        <v>94</v>
      </c>
      <c r="M15" s="3">
        <f>R13</f>
        <v>4</v>
      </c>
      <c r="N15" s="3">
        <f>Q13</f>
        <v>5</v>
      </c>
      <c r="O15" s="3">
        <f>R14</f>
        <v>3</v>
      </c>
      <c r="P15" s="3">
        <f>Q14</f>
        <v>5</v>
      </c>
      <c r="Q15" s="6"/>
      <c r="R15" s="6"/>
      <c r="S15" s="7"/>
      <c r="T15" s="3">
        <f>M15+O15</f>
        <v>7</v>
      </c>
      <c r="U15" s="3">
        <f>-N15-P15</f>
        <v>-10</v>
      </c>
      <c r="V15" s="3">
        <f>U15+T15</f>
        <v>-3</v>
      </c>
      <c r="W15" s="3">
        <v>2</v>
      </c>
      <c r="X15" s="3" t="s">
        <v>219</v>
      </c>
      <c r="Y15" s="27" t="s">
        <v>9</v>
      </c>
      <c r="Z15" s="13" t="str">
        <f>L15</f>
        <v>Nagymaros</v>
      </c>
      <c r="AD15" s="3" t="s">
        <v>143</v>
      </c>
      <c r="AE15" s="3">
        <f>AH14</f>
        <v>3</v>
      </c>
      <c r="AF15" s="3">
        <f>AG14</f>
        <v>1</v>
      </c>
      <c r="AG15" s="6"/>
      <c r="AH15" s="6"/>
      <c r="AI15" s="3">
        <f>G23</f>
        <v>6</v>
      </c>
      <c r="AJ15" s="3">
        <f>H23</f>
        <v>2</v>
      </c>
      <c r="AK15" s="6"/>
      <c r="AL15" s="6"/>
      <c r="AM15" s="6"/>
      <c r="AN15" s="6"/>
      <c r="AO15" s="7"/>
      <c r="AP15" s="3">
        <f>AI15+AE15+AK15</f>
        <v>9</v>
      </c>
      <c r="AQ15" s="3">
        <f>-AJ15-AF15-AL15</f>
        <v>-3</v>
      </c>
      <c r="AR15" s="3">
        <f>AQ15+AP15</f>
        <v>6</v>
      </c>
      <c r="AS15" s="3">
        <v>6</v>
      </c>
      <c r="AT15" s="3" t="s">
        <v>221</v>
      </c>
      <c r="AU15" s="1" t="s">
        <v>8</v>
      </c>
      <c r="AV15" s="8" t="str">
        <f>AD14</f>
        <v>Powiśle</v>
      </c>
      <c r="AW15" s="15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22"/>
      <c r="BN15" s="41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22"/>
      <c r="CF15" s="41"/>
    </row>
    <row r="16" spans="1:84" ht="15">
      <c r="A16" t="s">
        <v>20</v>
      </c>
      <c r="B16" s="25">
        <v>0.4166666666666667</v>
      </c>
      <c r="C16">
        <v>2</v>
      </c>
      <c r="D16" t="str">
        <f>BP2</f>
        <v>Dev-IV A</v>
      </c>
      <c r="E16" s="8" t="str">
        <f>BP3</f>
        <v>SET</v>
      </c>
      <c r="F16" s="8" t="str">
        <f>BP5</f>
        <v>MOSW</v>
      </c>
      <c r="G16" s="8">
        <v>6</v>
      </c>
      <c r="H16" s="8">
        <v>3</v>
      </c>
      <c r="I16" s="8" t="str">
        <f>AX6</f>
        <v>Nagymaros</v>
      </c>
      <c r="J16" s="24" t="str">
        <f>AX2</f>
        <v>Dev-III A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22"/>
      <c r="Z16" s="41"/>
      <c r="AD16" s="3" t="s">
        <v>148</v>
      </c>
      <c r="AE16" s="3">
        <f>AJ14</f>
        <v>4</v>
      </c>
      <c r="AF16" s="3">
        <f>AI14</f>
        <v>4</v>
      </c>
      <c r="AG16" s="3">
        <f>AJ15</f>
        <v>2</v>
      </c>
      <c r="AH16" s="3">
        <f>AI15</f>
        <v>6</v>
      </c>
      <c r="AI16" s="6"/>
      <c r="AJ16" s="10"/>
      <c r="AK16" s="6"/>
      <c r="AL16" s="6"/>
      <c r="AM16" s="6"/>
      <c r="AN16" s="6"/>
      <c r="AO16" s="7"/>
      <c r="AP16" s="3">
        <f>AE16+AG16+AK16</f>
        <v>6</v>
      </c>
      <c r="AQ16" s="3">
        <f>-AF16-AH16-AL16</f>
        <v>-10</v>
      </c>
      <c r="AR16" s="3">
        <f>AQ16+AP16</f>
        <v>-4</v>
      </c>
      <c r="AS16" s="3">
        <v>3</v>
      </c>
      <c r="AT16" s="3" t="s">
        <v>219</v>
      </c>
      <c r="AU16" s="1" t="s">
        <v>9</v>
      </c>
      <c r="AV16" s="8" t="str">
        <f>AD16</f>
        <v>Tanew</v>
      </c>
      <c r="AW16" s="15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22"/>
      <c r="BN16" s="41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22"/>
      <c r="CF16" s="41"/>
    </row>
    <row r="17" spans="1:84" ht="15.75" thickBot="1">
      <c r="A17" s="28" t="s">
        <v>21</v>
      </c>
      <c r="B17" s="29">
        <v>0.4166666666666667</v>
      </c>
      <c r="C17" s="28">
        <v>3</v>
      </c>
      <c r="D17" s="28" t="str">
        <f>D16</f>
        <v>Dev-IV A</v>
      </c>
      <c r="E17" s="30" t="str">
        <f>BP4</f>
        <v xml:space="preserve">Powiśle </v>
      </c>
      <c r="F17" s="30" t="str">
        <f>BP6</f>
        <v>Kanu K-ce</v>
      </c>
      <c r="G17" s="30">
        <v>10</v>
      </c>
      <c r="H17" s="30">
        <v>1</v>
      </c>
      <c r="I17" s="30" t="str">
        <f>AX12</f>
        <v>Alytus</v>
      </c>
      <c r="J17" s="31" t="str">
        <f>AX8</f>
        <v>Dev-III B</v>
      </c>
      <c r="L17" s="3" t="s">
        <v>208</v>
      </c>
      <c r="M17" s="4" t="s">
        <v>96</v>
      </c>
      <c r="N17" s="5"/>
      <c r="O17" s="4" t="s">
        <v>97</v>
      </c>
      <c r="P17" s="5"/>
      <c r="Q17" s="4" t="s">
        <v>98</v>
      </c>
      <c r="R17" s="5"/>
      <c r="S17" s="3"/>
      <c r="T17" s="3" t="s">
        <v>76</v>
      </c>
      <c r="U17" s="3" t="s">
        <v>77</v>
      </c>
      <c r="V17" s="3" t="s">
        <v>78</v>
      </c>
      <c r="W17" s="3" t="s">
        <v>79</v>
      </c>
      <c r="X17" s="3" t="s">
        <v>80</v>
      </c>
      <c r="Y17" s="26"/>
      <c r="Z17" s="13" t="s">
        <v>80</v>
      </c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22"/>
      <c r="AW17" s="15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22"/>
      <c r="BN17" s="41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22"/>
      <c r="CF17" s="41"/>
    </row>
    <row r="18" spans="1:84" ht="15.75" thickTop="1">
      <c r="A18" t="s">
        <v>22</v>
      </c>
      <c r="B18" s="25">
        <v>0.4375</v>
      </c>
      <c r="C18">
        <v>1</v>
      </c>
      <c r="D18" t="str">
        <f>L12</f>
        <v>DEV-I C</v>
      </c>
      <c r="E18" s="8" t="str">
        <f>L13</f>
        <v>KALISZ</v>
      </c>
      <c r="F18" s="8" t="str">
        <f>L14</f>
        <v>LESNA</v>
      </c>
      <c r="G18" s="8">
        <v>7</v>
      </c>
      <c r="H18" s="8">
        <v>2</v>
      </c>
      <c r="I18" s="8" t="str">
        <f>L10</f>
        <v>VIDRA</v>
      </c>
      <c r="J18" s="24" t="str">
        <f>L7</f>
        <v>DEV-I B</v>
      </c>
      <c r="L18" s="3" t="str">
        <f>Z3</f>
        <v>SET</v>
      </c>
      <c r="M18" s="6"/>
      <c r="N18" s="6"/>
      <c r="O18" s="3">
        <f>G30</f>
        <v>5</v>
      </c>
      <c r="P18" s="3">
        <f>H30</f>
        <v>2</v>
      </c>
      <c r="Q18" s="3">
        <f>H39</f>
        <v>7</v>
      </c>
      <c r="R18" s="3">
        <f>G39</f>
        <v>3</v>
      </c>
      <c r="S18" s="7"/>
      <c r="T18" s="3">
        <f>O18+Q18</f>
        <v>12</v>
      </c>
      <c r="U18" s="3">
        <f>-P18-R18</f>
        <v>-5</v>
      </c>
      <c r="V18" s="3">
        <f>U18+T18</f>
        <v>7</v>
      </c>
      <c r="W18" s="3">
        <v>6</v>
      </c>
      <c r="X18" s="3" t="s">
        <v>221</v>
      </c>
      <c r="Y18" s="27" t="s">
        <v>7</v>
      </c>
      <c r="Z18" s="13" t="str">
        <f>L18</f>
        <v>SET</v>
      </c>
      <c r="AC18" s="15"/>
      <c r="AD18" s="3" t="s">
        <v>149</v>
      </c>
      <c r="AE18" s="4" t="s">
        <v>96</v>
      </c>
      <c r="AF18" s="5"/>
      <c r="AG18" s="4" t="s">
        <v>97</v>
      </c>
      <c r="AH18" s="5"/>
      <c r="AI18" s="4" t="s">
        <v>98</v>
      </c>
      <c r="AJ18" s="5"/>
      <c r="AK18" s="4" t="s">
        <v>99</v>
      </c>
      <c r="AL18" s="5"/>
      <c r="AM18" s="19"/>
      <c r="AN18" s="19"/>
      <c r="AO18" s="3"/>
      <c r="AP18" s="3" t="s">
        <v>76</v>
      </c>
      <c r="AQ18" s="3" t="s">
        <v>77</v>
      </c>
      <c r="AR18" s="3" t="s">
        <v>78</v>
      </c>
      <c r="AS18" s="3" t="s">
        <v>79</v>
      </c>
      <c r="AT18" s="3" t="s">
        <v>80</v>
      </c>
      <c r="AV18" s="13" t="s">
        <v>80</v>
      </c>
      <c r="AW18" s="15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22"/>
      <c r="BN18" s="41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22"/>
      <c r="CF18" s="41"/>
    </row>
    <row r="19" spans="1:84" ht="15">
      <c r="A19" t="s">
        <v>23</v>
      </c>
      <c r="B19" s="25">
        <v>0.4375</v>
      </c>
      <c r="C19">
        <v>2</v>
      </c>
      <c r="D19" t="str">
        <f>AD2</f>
        <v>Dev-II A</v>
      </c>
      <c r="E19" s="8" t="str">
        <f>AD5</f>
        <v>Olimpijczyk</v>
      </c>
      <c r="F19" s="8" t="str">
        <f>AD3</f>
        <v>Kwisa</v>
      </c>
      <c r="G19" s="8">
        <v>3</v>
      </c>
      <c r="H19" s="8">
        <v>9</v>
      </c>
      <c r="I19" s="8" t="str">
        <f>AD19</f>
        <v>SET A</v>
      </c>
      <c r="J19" s="24" t="str">
        <f>AD18</f>
        <v>Dev-II D</v>
      </c>
      <c r="L19" s="3" t="str">
        <f>Z9</f>
        <v>MOSW</v>
      </c>
      <c r="M19" s="3">
        <f>P18</f>
        <v>2</v>
      </c>
      <c r="N19" s="3">
        <f>O18</f>
        <v>5</v>
      </c>
      <c r="O19" s="6"/>
      <c r="P19" s="6"/>
      <c r="Q19" s="3">
        <f>G48</f>
        <v>8</v>
      </c>
      <c r="R19" s="3">
        <f>H48</f>
        <v>4</v>
      </c>
      <c r="S19" s="7"/>
      <c r="T19" s="3">
        <f>Q19+M19</f>
        <v>10</v>
      </c>
      <c r="U19" s="3">
        <f>-R19-N19</f>
        <v>-9</v>
      </c>
      <c r="V19" s="3">
        <f>U19+T19</f>
        <v>1</v>
      </c>
      <c r="W19" s="3">
        <v>4</v>
      </c>
      <c r="X19" s="3" t="s">
        <v>218</v>
      </c>
      <c r="Y19" s="27" t="s">
        <v>8</v>
      </c>
      <c r="Z19" s="13" t="str">
        <f>L19</f>
        <v>MOSW</v>
      </c>
      <c r="AD19" s="3" t="s">
        <v>150</v>
      </c>
      <c r="AE19" s="6"/>
      <c r="AF19" s="6"/>
      <c r="AG19" s="3">
        <f>G13</f>
        <v>4</v>
      </c>
      <c r="AH19" s="3">
        <f>H13</f>
        <v>0</v>
      </c>
      <c r="AI19" s="3">
        <f>AF21</f>
        <v>11</v>
      </c>
      <c r="AJ19" s="3">
        <f>AE21</f>
        <v>1</v>
      </c>
      <c r="AK19" s="3">
        <f>G44</f>
        <v>7</v>
      </c>
      <c r="AL19" s="3">
        <f>H44</f>
        <v>6</v>
      </c>
      <c r="AM19" s="6"/>
      <c r="AN19" s="6"/>
      <c r="AO19" s="7"/>
      <c r="AP19" s="3">
        <f>AG19+AI19+AK19</f>
        <v>22</v>
      </c>
      <c r="AQ19" s="3">
        <f>-AH19-AJ19-AL19</f>
        <v>-7</v>
      </c>
      <c r="AR19" s="3">
        <f>AQ19+AP19</f>
        <v>15</v>
      </c>
      <c r="AS19" s="3">
        <v>9</v>
      </c>
      <c r="AT19" s="3" t="s">
        <v>221</v>
      </c>
      <c r="AU19" s="1" t="s">
        <v>7</v>
      </c>
      <c r="AV19" s="8" t="str">
        <f>AD19</f>
        <v>SET A</v>
      </c>
      <c r="AW19" s="15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22"/>
      <c r="BN19" s="41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22"/>
      <c r="CF19" s="41"/>
    </row>
    <row r="20" spans="1:84" ht="15.75" thickBot="1">
      <c r="A20" s="28" t="s">
        <v>24</v>
      </c>
      <c r="B20" s="29">
        <v>0.4375</v>
      </c>
      <c r="C20" s="28">
        <v>3</v>
      </c>
      <c r="D20" s="28" t="str">
        <f>D19</f>
        <v>Dev-II A</v>
      </c>
      <c r="E20" s="30" t="str">
        <f>AD4</f>
        <v>Wodniak</v>
      </c>
      <c r="F20" s="30" t="str">
        <f>AD6</f>
        <v>Alytus</v>
      </c>
      <c r="G20" s="30">
        <v>1</v>
      </c>
      <c r="H20" s="30">
        <v>15</v>
      </c>
      <c r="I20" s="30" t="str">
        <f>AD20</f>
        <v>Nagymaros</v>
      </c>
      <c r="J20" s="31" t="str">
        <f>AD18</f>
        <v>Dev-II D</v>
      </c>
      <c r="L20" s="3" t="str">
        <f>Z15</f>
        <v>Nagymaros</v>
      </c>
      <c r="M20" s="3">
        <f>Q18</f>
        <v>7</v>
      </c>
      <c r="N20" s="3">
        <f>R18</f>
        <v>3</v>
      </c>
      <c r="O20" s="3">
        <f>R19</f>
        <v>4</v>
      </c>
      <c r="P20" s="3">
        <f>Q19</f>
        <v>8</v>
      </c>
      <c r="Q20" s="6"/>
      <c r="R20" s="6"/>
      <c r="S20" s="7"/>
      <c r="T20" s="3">
        <f>M20+O20</f>
        <v>11</v>
      </c>
      <c r="U20" s="3">
        <f>-N20-P20</f>
        <v>-11</v>
      </c>
      <c r="V20" s="3">
        <f>U20+T20</f>
        <v>0</v>
      </c>
      <c r="W20" s="3">
        <v>2</v>
      </c>
      <c r="X20" s="3" t="s">
        <v>219</v>
      </c>
      <c r="Y20" s="27" t="s">
        <v>9</v>
      </c>
      <c r="Z20" s="13" t="str">
        <f>L20</f>
        <v>Nagymaros</v>
      </c>
      <c r="AC20" s="43"/>
      <c r="AD20" s="11" t="s">
        <v>94</v>
      </c>
      <c r="AE20" s="3">
        <f>AH19</f>
        <v>0</v>
      </c>
      <c r="AF20" s="3">
        <f>AG19</f>
        <v>4</v>
      </c>
      <c r="AG20" s="6"/>
      <c r="AH20" s="6"/>
      <c r="AI20" s="3">
        <f>H43</f>
        <v>6</v>
      </c>
      <c r="AJ20" s="3">
        <f>G43</f>
        <v>3</v>
      </c>
      <c r="AK20" s="3">
        <f>G26</f>
        <v>4</v>
      </c>
      <c r="AL20" s="3">
        <f>H26</f>
        <v>6</v>
      </c>
      <c r="AM20" s="6"/>
      <c r="AN20" s="6"/>
      <c r="AO20" s="7"/>
      <c r="AP20" s="3">
        <f>AI20+AE20+AK20</f>
        <v>10</v>
      </c>
      <c r="AQ20" s="3">
        <f>-AJ20-AF20-AL20</f>
        <v>-13</v>
      </c>
      <c r="AR20" s="3">
        <f>AQ20+AP20</f>
        <v>-3</v>
      </c>
      <c r="AS20" s="3">
        <v>5</v>
      </c>
      <c r="AT20" s="3" t="s">
        <v>219</v>
      </c>
      <c r="AU20" s="1" t="s">
        <v>8</v>
      </c>
      <c r="AV20" s="8" t="str">
        <f>AD22</f>
        <v>UKK</v>
      </c>
      <c r="AW20" s="15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22"/>
      <c r="BN20" s="41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22"/>
      <c r="CF20" s="41"/>
    </row>
    <row r="21" spans="1:84" ht="15.75" thickTop="1">
      <c r="A21" t="s">
        <v>25</v>
      </c>
      <c r="B21" s="25">
        <v>0.4583333333333333</v>
      </c>
      <c r="C21">
        <v>1</v>
      </c>
      <c r="D21" t="str">
        <f>L2</f>
        <v>DEV-I A</v>
      </c>
      <c r="E21" s="8" t="str">
        <f>L5</f>
        <v>KWS</v>
      </c>
      <c r="F21" s="8" t="str">
        <f>L3</f>
        <v>SET</v>
      </c>
      <c r="G21" s="8">
        <v>2</v>
      </c>
      <c r="H21" s="8">
        <v>7</v>
      </c>
      <c r="I21" s="8" t="str">
        <f>L15</f>
        <v>Nagymaros</v>
      </c>
      <c r="J21" s="24" t="str">
        <f>L12</f>
        <v>DEV-I C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22"/>
      <c r="Z21" s="41"/>
      <c r="AD21" s="3" t="s">
        <v>93</v>
      </c>
      <c r="AE21" s="3">
        <f>G25</f>
        <v>1</v>
      </c>
      <c r="AF21" s="3">
        <f>H25</f>
        <v>11</v>
      </c>
      <c r="AG21" s="3">
        <f>AJ20</f>
        <v>3</v>
      </c>
      <c r="AH21" s="3">
        <f>AI20</f>
        <v>6</v>
      </c>
      <c r="AI21" s="6"/>
      <c r="AJ21" s="6"/>
      <c r="AK21" s="9">
        <f>G14</f>
        <v>0</v>
      </c>
      <c r="AL21" s="9">
        <f>H14</f>
        <v>7</v>
      </c>
      <c r="AM21" s="6"/>
      <c r="AN21" s="6"/>
      <c r="AO21" s="7"/>
      <c r="AP21" s="3">
        <f>AE21+AG21+AK21</f>
        <v>4</v>
      </c>
      <c r="AQ21" s="3">
        <f>-AF21-AH21-AL21</f>
        <v>-24</v>
      </c>
      <c r="AR21" s="3">
        <f>AQ21+AP21</f>
        <v>-20</v>
      </c>
      <c r="AS21" s="3">
        <v>3</v>
      </c>
      <c r="AT21" s="3" t="s">
        <v>222</v>
      </c>
      <c r="AU21" s="1" t="s">
        <v>9</v>
      </c>
      <c r="AV21" s="8" t="str">
        <f>AD20</f>
        <v>Nagymaros</v>
      </c>
      <c r="AW21" s="15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22"/>
      <c r="BN21" s="41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22"/>
      <c r="CF21" s="41"/>
    </row>
    <row r="22" spans="1:84" ht="15">
      <c r="A22" t="s">
        <v>26</v>
      </c>
      <c r="B22" s="25">
        <v>0.4583333333333333</v>
      </c>
      <c r="C22">
        <v>2</v>
      </c>
      <c r="D22" t="str">
        <f>AD8</f>
        <v>Dev-II B</v>
      </c>
      <c r="E22" s="8" t="str">
        <f>AD10</f>
        <v>Poland U-18</v>
      </c>
      <c r="F22" s="8" t="str">
        <f>AD11</f>
        <v>WOPR</v>
      </c>
      <c r="G22" s="8">
        <v>11</v>
      </c>
      <c r="H22" s="8">
        <v>0</v>
      </c>
      <c r="I22" s="8" t="str">
        <f>AD14</f>
        <v>Powiśle</v>
      </c>
      <c r="J22" s="24" t="str">
        <f>AD13</f>
        <v>Dev-II C</v>
      </c>
      <c r="L22" s="3" t="s">
        <v>209</v>
      </c>
      <c r="M22" s="4" t="s">
        <v>223</v>
      </c>
      <c r="N22" s="5"/>
      <c r="O22" s="4" t="s">
        <v>224</v>
      </c>
      <c r="P22" s="5"/>
      <c r="Q22" s="4" t="s">
        <v>225</v>
      </c>
      <c r="R22" s="5"/>
      <c r="S22" s="3"/>
      <c r="T22" s="3" t="s">
        <v>76</v>
      </c>
      <c r="U22" s="3" t="s">
        <v>77</v>
      </c>
      <c r="V22" s="3" t="s">
        <v>78</v>
      </c>
      <c r="W22" s="3" t="s">
        <v>79</v>
      </c>
      <c r="X22" s="3" t="s">
        <v>80</v>
      </c>
      <c r="Y22" s="26"/>
      <c r="Z22" s="13" t="s">
        <v>80</v>
      </c>
      <c r="AD22" s="3" t="s">
        <v>95</v>
      </c>
      <c r="AE22" s="3">
        <f>AL19</f>
        <v>6</v>
      </c>
      <c r="AF22" s="3">
        <f>AK19</f>
        <v>7</v>
      </c>
      <c r="AG22" s="3">
        <f>AL20</f>
        <v>6</v>
      </c>
      <c r="AH22" s="3">
        <f>AK20</f>
        <v>4</v>
      </c>
      <c r="AI22" s="3">
        <f>AL21</f>
        <v>7</v>
      </c>
      <c r="AJ22" s="3">
        <f>AK21</f>
        <v>0</v>
      </c>
      <c r="AK22" s="6"/>
      <c r="AL22" s="6"/>
      <c r="AM22" s="6"/>
      <c r="AN22" s="6"/>
      <c r="AO22" s="7"/>
      <c r="AP22" s="3">
        <f>AE22+AG22+AI22</f>
        <v>19</v>
      </c>
      <c r="AQ22" s="3">
        <f>-AJ22-AH22-AF22</f>
        <v>-11</v>
      </c>
      <c r="AR22" s="3">
        <f>AQ22+AP22</f>
        <v>8</v>
      </c>
      <c r="AS22" s="3">
        <v>7</v>
      </c>
      <c r="AT22" s="3" t="s">
        <v>218</v>
      </c>
      <c r="AU22" s="1" t="s">
        <v>10</v>
      </c>
      <c r="AV22" s="8" t="str">
        <f>AD21</f>
        <v>KTW</v>
      </c>
      <c r="AW22" s="15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22"/>
      <c r="BN22" s="41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22"/>
      <c r="CF22" s="41"/>
    </row>
    <row r="23" spans="1:84" ht="15.75" thickBot="1">
      <c r="A23" s="28" t="s">
        <v>27</v>
      </c>
      <c r="B23" s="29">
        <v>0.4583333333333333</v>
      </c>
      <c r="C23" s="28">
        <v>3</v>
      </c>
      <c r="D23" s="28" t="str">
        <f>AD13</f>
        <v>Dev-II C</v>
      </c>
      <c r="E23" s="30" t="str">
        <f>AD15</f>
        <v>SET B</v>
      </c>
      <c r="F23" s="30" t="str">
        <f>AD16</f>
        <v>Tanew</v>
      </c>
      <c r="G23" s="30">
        <v>6</v>
      </c>
      <c r="H23" s="30">
        <v>2</v>
      </c>
      <c r="I23" s="30" t="str">
        <f>AD9</f>
        <v>MOSW</v>
      </c>
      <c r="J23" s="31" t="str">
        <f>AD8</f>
        <v>Dev-II B</v>
      </c>
      <c r="L23" s="3" t="str">
        <f>Z8</f>
        <v>VIDRA</v>
      </c>
      <c r="M23" s="6"/>
      <c r="N23" s="6"/>
      <c r="O23" s="3">
        <f>G33</f>
        <v>3</v>
      </c>
      <c r="P23" s="3">
        <f>H33</f>
        <v>2</v>
      </c>
      <c r="Q23" s="3">
        <f>H42</f>
        <v>3</v>
      </c>
      <c r="R23" s="3">
        <f>G42</f>
        <v>0</v>
      </c>
      <c r="S23" s="7"/>
      <c r="T23" s="3">
        <f>O23+Q23</f>
        <v>6</v>
      </c>
      <c r="U23" s="3">
        <f>-R23-P23</f>
        <v>-2</v>
      </c>
      <c r="V23" s="3">
        <f>U23+T23</f>
        <v>4</v>
      </c>
      <c r="W23" s="3">
        <v>6</v>
      </c>
      <c r="X23" s="3" t="s">
        <v>221</v>
      </c>
      <c r="Y23" s="27" t="s">
        <v>7</v>
      </c>
      <c r="Z23" s="13" t="str">
        <f>L23</f>
        <v>VIDRA</v>
      </c>
      <c r="AW23" s="15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22"/>
      <c r="BN23" s="41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22"/>
      <c r="CF23" s="41"/>
    </row>
    <row r="24" spans="1:84" ht="15.75" thickTop="1">
      <c r="A24" t="s">
        <v>28</v>
      </c>
      <c r="B24" s="25">
        <v>0.4791666666666667</v>
      </c>
      <c r="C24">
        <v>1</v>
      </c>
      <c r="D24" t="str">
        <f>L7</f>
        <v>DEV-I B</v>
      </c>
      <c r="E24" s="8" t="str">
        <f>L10</f>
        <v>VIDRA</v>
      </c>
      <c r="F24" s="8" t="str">
        <f>L8</f>
        <v>MOSW</v>
      </c>
      <c r="G24" s="8">
        <v>4</v>
      </c>
      <c r="H24" s="8">
        <v>4</v>
      </c>
      <c r="I24" s="8" t="str">
        <f>L9</f>
        <v>WARSZAWA</v>
      </c>
      <c r="J24" s="24" t="str">
        <f>L7</f>
        <v>DEV-I B</v>
      </c>
      <c r="L24" s="3" t="str">
        <f>Z14</f>
        <v>LESNA</v>
      </c>
      <c r="M24" s="3">
        <f>P23</f>
        <v>2</v>
      </c>
      <c r="N24" s="3">
        <f>O23</f>
        <v>3</v>
      </c>
      <c r="O24" s="6"/>
      <c r="P24" s="6"/>
      <c r="Q24" s="3">
        <f>G51</f>
        <v>7</v>
      </c>
      <c r="R24" s="3">
        <f>H51</f>
        <v>1</v>
      </c>
      <c r="S24" s="7"/>
      <c r="T24" s="3">
        <f>Q24+M24</f>
        <v>9</v>
      </c>
      <c r="U24" s="3">
        <f>-R24-N24</f>
        <v>-4</v>
      </c>
      <c r="V24" s="3">
        <f>U24+T24</f>
        <v>5</v>
      </c>
      <c r="W24" s="3">
        <v>4</v>
      </c>
      <c r="X24" s="3" t="s">
        <v>218</v>
      </c>
      <c r="Y24" s="27" t="s">
        <v>8</v>
      </c>
      <c r="Z24" s="13" t="str">
        <f>L24</f>
        <v>LESNA</v>
      </c>
      <c r="AD24" s="3" t="s">
        <v>151</v>
      </c>
      <c r="AE24" s="4" t="s">
        <v>223</v>
      </c>
      <c r="AF24" s="5"/>
      <c r="AG24" s="4" t="s">
        <v>224</v>
      </c>
      <c r="AH24" s="5"/>
      <c r="AI24" s="4" t="s">
        <v>225</v>
      </c>
      <c r="AJ24" s="5"/>
      <c r="AK24" s="4" t="s">
        <v>235</v>
      </c>
      <c r="AL24" s="5"/>
      <c r="AM24" s="19"/>
      <c r="AN24" s="19"/>
      <c r="AO24" s="3"/>
      <c r="AP24" s="3" t="s">
        <v>76</v>
      </c>
      <c r="AQ24" s="3" t="s">
        <v>77</v>
      </c>
      <c r="AR24" s="3" t="s">
        <v>78</v>
      </c>
      <c r="AS24" s="3" t="s">
        <v>79</v>
      </c>
      <c r="AT24" s="3" t="s">
        <v>80</v>
      </c>
      <c r="AV24" s="13" t="s">
        <v>80</v>
      </c>
      <c r="AW24" s="15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22"/>
      <c r="BN24" s="41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22"/>
      <c r="CF24" s="41"/>
    </row>
    <row r="25" spans="1:84" ht="15">
      <c r="A25" t="s">
        <v>29</v>
      </c>
      <c r="B25" s="25">
        <v>0.4791666666666667</v>
      </c>
      <c r="C25">
        <v>2</v>
      </c>
      <c r="D25" t="str">
        <f>AD18</f>
        <v>Dev-II D</v>
      </c>
      <c r="E25" s="8" t="str">
        <f>AD21</f>
        <v>KTW</v>
      </c>
      <c r="F25" s="8" t="str">
        <f>AD19</f>
        <v>SET A</v>
      </c>
      <c r="G25" s="8">
        <v>1</v>
      </c>
      <c r="H25" s="8">
        <v>11</v>
      </c>
      <c r="I25" s="8" t="str">
        <f>AX5</f>
        <v>Tanew A</v>
      </c>
      <c r="J25" s="24" t="str">
        <f>AX2</f>
        <v>Dev-III A</v>
      </c>
      <c r="L25" s="3" t="str">
        <f>Z5</f>
        <v>KWS</v>
      </c>
      <c r="M25" s="3">
        <f>R23</f>
        <v>0</v>
      </c>
      <c r="N25" s="3">
        <f>Q23</f>
        <v>3</v>
      </c>
      <c r="O25" s="3">
        <f>R24</f>
        <v>1</v>
      </c>
      <c r="P25" s="3">
        <f>Q24</f>
        <v>7</v>
      </c>
      <c r="Q25" s="6"/>
      <c r="R25" s="6"/>
      <c r="S25" s="7"/>
      <c r="T25" s="3">
        <f>M25+O25</f>
        <v>1</v>
      </c>
      <c r="U25" s="3">
        <f>-N25-P25</f>
        <v>-10</v>
      </c>
      <c r="V25" s="3">
        <f>U25+T25</f>
        <v>-9</v>
      </c>
      <c r="W25" s="3">
        <v>2</v>
      </c>
      <c r="X25" s="3" t="s">
        <v>219</v>
      </c>
      <c r="Y25" s="27" t="s">
        <v>9</v>
      </c>
      <c r="Z25" s="13" t="str">
        <f>L25</f>
        <v>KWS</v>
      </c>
      <c r="AD25" s="3" t="str">
        <f>AV3</f>
        <v>Alytus</v>
      </c>
      <c r="AE25" s="6"/>
      <c r="AF25" s="6"/>
      <c r="AG25" s="3">
        <f>G68</f>
        <v>8</v>
      </c>
      <c r="AH25" s="3">
        <f>H68</f>
        <v>1</v>
      </c>
      <c r="AI25" s="3">
        <f>G92</f>
        <v>9</v>
      </c>
      <c r="AJ25" s="3">
        <f>H92</f>
        <v>2</v>
      </c>
      <c r="AK25" s="3">
        <f>G50</f>
        <v>11</v>
      </c>
      <c r="AL25" s="3">
        <f>H50</f>
        <v>2</v>
      </c>
      <c r="AM25" s="6"/>
      <c r="AN25" s="6"/>
      <c r="AO25" s="7"/>
      <c r="AP25" s="3">
        <f>AG25+AI25+AK25</f>
        <v>28</v>
      </c>
      <c r="AQ25" s="3">
        <f>-AH25-AJ25-AL25</f>
        <v>-5</v>
      </c>
      <c r="AR25" s="3">
        <f>AQ25+AP25</f>
        <v>23</v>
      </c>
      <c r="AS25" s="3">
        <v>9</v>
      </c>
      <c r="AT25" s="3" t="s">
        <v>221</v>
      </c>
      <c r="AU25" s="1" t="s">
        <v>7</v>
      </c>
      <c r="AV25" s="8" t="str">
        <f>AD25</f>
        <v>Alytus</v>
      </c>
      <c r="AW25" s="42"/>
      <c r="AX25" s="12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22"/>
      <c r="BN25" s="41"/>
      <c r="BP25" s="12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22"/>
      <c r="CF25" s="41"/>
    </row>
    <row r="26" spans="1:84" ht="15.75" thickBot="1">
      <c r="A26" s="28" t="s">
        <v>30</v>
      </c>
      <c r="B26" s="29">
        <v>0.4791666666666667</v>
      </c>
      <c r="C26" s="28">
        <v>3</v>
      </c>
      <c r="D26" s="28" t="str">
        <f>D25</f>
        <v>Dev-II D</v>
      </c>
      <c r="E26" s="30" t="str">
        <f>AD20</f>
        <v>Nagymaros</v>
      </c>
      <c r="F26" s="30" t="str">
        <f>AD22</f>
        <v>UKK</v>
      </c>
      <c r="G26" s="30">
        <v>4</v>
      </c>
      <c r="H26" s="30">
        <v>6</v>
      </c>
      <c r="I26" s="30" t="str">
        <f>AD5</f>
        <v>Olimpijczyk</v>
      </c>
      <c r="J26" s="31" t="str">
        <f>AD2</f>
        <v>Dev-II A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22"/>
      <c r="Z26" s="41"/>
      <c r="AC26" s="43"/>
      <c r="AD26" s="11" t="str">
        <f>AV10</f>
        <v>MOSW</v>
      </c>
      <c r="AE26" s="3">
        <f>AH25</f>
        <v>1</v>
      </c>
      <c r="AF26" s="3">
        <f>AG25</f>
        <v>8</v>
      </c>
      <c r="AG26" s="6"/>
      <c r="AH26" s="6"/>
      <c r="AI26" s="3">
        <f>G49</f>
        <v>7</v>
      </c>
      <c r="AJ26" s="3">
        <f>H49</f>
        <v>2</v>
      </c>
      <c r="AK26" s="3">
        <f>G93</f>
        <v>7</v>
      </c>
      <c r="AL26" s="3">
        <f>H93</f>
        <v>3</v>
      </c>
      <c r="AM26" s="6"/>
      <c r="AN26" s="6"/>
      <c r="AO26" s="7"/>
      <c r="AP26" s="3">
        <f>AI26+AE26+AK26</f>
        <v>15</v>
      </c>
      <c r="AQ26" s="3">
        <f>-AJ26-AF26-AL26</f>
        <v>-13</v>
      </c>
      <c r="AR26" s="3">
        <f>AQ26+AP26</f>
        <v>2</v>
      </c>
      <c r="AS26" s="3">
        <v>7</v>
      </c>
      <c r="AT26" s="3" t="s">
        <v>218</v>
      </c>
      <c r="AU26" s="1" t="s">
        <v>8</v>
      </c>
      <c r="AV26" s="8" t="str">
        <f>AD26</f>
        <v>MOSW</v>
      </c>
      <c r="AW26" s="4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22"/>
      <c r="BN26" s="41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22"/>
      <c r="CF26" s="41"/>
    </row>
    <row r="27" spans="1:84" ht="15.75" thickTop="1">
      <c r="A27" t="s">
        <v>31</v>
      </c>
      <c r="B27" s="25">
        <v>0.5</v>
      </c>
      <c r="C27">
        <v>1</v>
      </c>
      <c r="D27" t="str">
        <f>L12</f>
        <v>DEV-I C</v>
      </c>
      <c r="E27" s="8" t="str">
        <f>L15</f>
        <v>Nagymaros</v>
      </c>
      <c r="F27" s="8" t="str">
        <f>L13</f>
        <v>KALISZ</v>
      </c>
      <c r="G27" s="8">
        <v>4</v>
      </c>
      <c r="H27" s="8">
        <v>5</v>
      </c>
      <c r="I27" s="8" t="str">
        <f>L14</f>
        <v>LESNA</v>
      </c>
      <c r="J27" s="24" t="str">
        <f>L12</f>
        <v>DEV-I C</v>
      </c>
      <c r="L27" s="3" t="s">
        <v>210</v>
      </c>
      <c r="M27" s="4" t="s">
        <v>226</v>
      </c>
      <c r="N27" s="5"/>
      <c r="O27" s="4" t="s">
        <v>227</v>
      </c>
      <c r="P27" s="5"/>
      <c r="Q27" s="4" t="s">
        <v>228</v>
      </c>
      <c r="R27" s="5"/>
      <c r="S27" s="3"/>
      <c r="T27" s="3" t="s">
        <v>76</v>
      </c>
      <c r="U27" s="3" t="s">
        <v>77</v>
      </c>
      <c r="V27" s="3" t="s">
        <v>78</v>
      </c>
      <c r="W27" s="3" t="s">
        <v>79</v>
      </c>
      <c r="X27" s="3" t="s">
        <v>80</v>
      </c>
      <c r="Y27" s="26"/>
      <c r="Z27" s="13" t="s">
        <v>80</v>
      </c>
      <c r="AD27" s="3" t="str">
        <f>AV15</f>
        <v>Powiśle</v>
      </c>
      <c r="AE27" s="3">
        <f>AJ25</f>
        <v>2</v>
      </c>
      <c r="AF27" s="3">
        <f>AI25</f>
        <v>9</v>
      </c>
      <c r="AG27" s="3">
        <f>AJ26</f>
        <v>2</v>
      </c>
      <c r="AH27" s="3">
        <f>AI26</f>
        <v>7</v>
      </c>
      <c r="AI27" s="6"/>
      <c r="AJ27" s="6"/>
      <c r="AK27" s="9">
        <f>G70</f>
        <v>4</v>
      </c>
      <c r="AL27" s="9">
        <f>H70</f>
        <v>2</v>
      </c>
      <c r="AM27" s="6"/>
      <c r="AN27" s="6"/>
      <c r="AO27" s="7"/>
      <c r="AP27" s="3">
        <f>AE27+AG27+AK27</f>
        <v>8</v>
      </c>
      <c r="AQ27" s="3">
        <f>-AF27-AH27-AL27</f>
        <v>-18</v>
      </c>
      <c r="AR27" s="3">
        <f>AQ27+AP27</f>
        <v>-10</v>
      </c>
      <c r="AS27" s="3">
        <v>5</v>
      </c>
      <c r="AT27" s="3" t="s">
        <v>219</v>
      </c>
      <c r="AU27" s="1" t="s">
        <v>9</v>
      </c>
      <c r="AV27" s="8" t="str">
        <f>AD27</f>
        <v>Powiśle</v>
      </c>
      <c r="AW27" s="4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22"/>
      <c r="BN27" s="41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22"/>
      <c r="CF27" s="41"/>
    </row>
    <row r="28" spans="1:84" ht="15">
      <c r="A28" t="s">
        <v>32</v>
      </c>
      <c r="B28" s="25">
        <v>0.5</v>
      </c>
      <c r="C28">
        <v>2</v>
      </c>
      <c r="D28" t="str">
        <f>AX8</f>
        <v>Dev-III B</v>
      </c>
      <c r="E28" s="8" t="str">
        <f>AX11</f>
        <v>Tanew B</v>
      </c>
      <c r="F28" s="8" t="str">
        <f>AX12</f>
        <v>Alytus</v>
      </c>
      <c r="G28" s="8">
        <v>0</v>
      </c>
      <c r="H28" s="8">
        <v>3</v>
      </c>
      <c r="I28" s="8" t="str">
        <f>AX4</f>
        <v>KTW</v>
      </c>
      <c r="J28" s="24" t="str">
        <f>AX2</f>
        <v>Dev-III A</v>
      </c>
      <c r="L28" s="3" t="str">
        <f>Z13</f>
        <v>KALISZ</v>
      </c>
      <c r="M28" s="6"/>
      <c r="N28" s="6"/>
      <c r="O28" s="3">
        <f>G36</f>
        <v>5</v>
      </c>
      <c r="P28" s="3">
        <f>H36</f>
        <v>3</v>
      </c>
      <c r="Q28" s="3">
        <f>H45</f>
        <v>4</v>
      </c>
      <c r="R28" s="3">
        <f>G45</f>
        <v>3</v>
      </c>
      <c r="S28" s="7"/>
      <c r="T28" s="3">
        <f>O28+Q28</f>
        <v>9</v>
      </c>
      <c r="U28" s="3">
        <f>-R28-P28</f>
        <v>-6</v>
      </c>
      <c r="V28" s="3">
        <f>U28+T28</f>
        <v>3</v>
      </c>
      <c r="W28" s="3">
        <v>6</v>
      </c>
      <c r="X28" s="3" t="s">
        <v>221</v>
      </c>
      <c r="Y28" s="27" t="s">
        <v>7</v>
      </c>
      <c r="Z28" s="13" t="str">
        <f>L28</f>
        <v>KALISZ</v>
      </c>
      <c r="AD28" s="3" t="str">
        <f>AV19</f>
        <v>SET A</v>
      </c>
      <c r="AE28" s="3">
        <f>AL25</f>
        <v>2</v>
      </c>
      <c r="AF28" s="3">
        <f>AK25</f>
        <v>11</v>
      </c>
      <c r="AG28" s="3">
        <f>AL26</f>
        <v>3</v>
      </c>
      <c r="AH28" s="3">
        <f>AK26</f>
        <v>7</v>
      </c>
      <c r="AI28" s="3">
        <f>AL27</f>
        <v>2</v>
      </c>
      <c r="AJ28" s="3">
        <f>AK27</f>
        <v>4</v>
      </c>
      <c r="AK28" s="6"/>
      <c r="AL28" s="6"/>
      <c r="AM28" s="6"/>
      <c r="AN28" s="6"/>
      <c r="AO28" s="7"/>
      <c r="AP28" s="3">
        <f>AE28+AG28+AI28</f>
        <v>7</v>
      </c>
      <c r="AQ28" s="3">
        <f>-AJ28-AH28-AF28</f>
        <v>-22</v>
      </c>
      <c r="AR28" s="3">
        <f>AQ28+AP28</f>
        <v>-15</v>
      </c>
      <c r="AS28" s="3">
        <v>3</v>
      </c>
      <c r="AT28" s="3" t="s">
        <v>222</v>
      </c>
      <c r="AU28" s="1" t="s">
        <v>10</v>
      </c>
      <c r="AV28" s="8" t="str">
        <f>AD28</f>
        <v>SET A</v>
      </c>
      <c r="AW28" s="4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22"/>
      <c r="BN28" s="41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22"/>
      <c r="CF28" s="41"/>
    </row>
    <row r="29" spans="1:84" ht="15.75" thickBot="1">
      <c r="A29" s="28" t="s">
        <v>33</v>
      </c>
      <c r="B29" s="29">
        <v>0.5</v>
      </c>
      <c r="C29" s="28">
        <v>3</v>
      </c>
      <c r="D29" s="28" t="str">
        <f>AX2</f>
        <v>Dev-III A</v>
      </c>
      <c r="E29" s="30" t="str">
        <f>AX5</f>
        <v>Tanew A</v>
      </c>
      <c r="F29" s="30" t="str">
        <f>AX6</f>
        <v>Nagymaros</v>
      </c>
      <c r="G29" s="30">
        <v>2</v>
      </c>
      <c r="H29" s="30">
        <v>10</v>
      </c>
      <c r="I29" s="30" t="str">
        <f>AX9</f>
        <v>MOSW</v>
      </c>
      <c r="J29" s="31" t="str">
        <f>AX8</f>
        <v>Dev-III B</v>
      </c>
      <c r="L29" s="3" t="str">
        <f>Z4</f>
        <v>UKK</v>
      </c>
      <c r="M29" s="3">
        <f>P28</f>
        <v>3</v>
      </c>
      <c r="N29" s="3">
        <f>O28</f>
        <v>5</v>
      </c>
      <c r="O29" s="6"/>
      <c r="P29" s="6"/>
      <c r="Q29" s="3">
        <f>G54</f>
        <v>2</v>
      </c>
      <c r="R29" s="3">
        <f>H54</f>
        <v>4</v>
      </c>
      <c r="S29" s="7"/>
      <c r="T29" s="3">
        <f>Q29+M29</f>
        <v>5</v>
      </c>
      <c r="U29" s="3">
        <f>-N29-R29</f>
        <v>-9</v>
      </c>
      <c r="V29" s="3">
        <f>U29+T29</f>
        <v>-4</v>
      </c>
      <c r="W29" s="3">
        <v>2</v>
      </c>
      <c r="X29" s="3" t="s">
        <v>219</v>
      </c>
      <c r="Y29" s="27" t="s">
        <v>8</v>
      </c>
      <c r="Z29" s="13" t="str">
        <f>L30</f>
        <v>WARSZAWA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W29" s="4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22"/>
      <c r="BN29" s="41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22"/>
      <c r="CF29" s="41"/>
    </row>
    <row r="30" spans="1:84" ht="15.75" thickTop="1">
      <c r="A30" t="s">
        <v>34</v>
      </c>
      <c r="B30" s="25">
        <v>0.5208333333333334</v>
      </c>
      <c r="C30">
        <v>1</v>
      </c>
      <c r="D30" t="str">
        <f>L17</f>
        <v>DEV-I D</v>
      </c>
      <c r="E30" s="8" t="str">
        <f>L18</f>
        <v>SET</v>
      </c>
      <c r="F30" s="8" t="str">
        <f>L19</f>
        <v>MOSW</v>
      </c>
      <c r="G30" s="8">
        <v>5</v>
      </c>
      <c r="H30" s="8">
        <v>2</v>
      </c>
      <c r="I30" s="8" t="str">
        <f>L28</f>
        <v>KALISZ</v>
      </c>
      <c r="J30" s="24" t="str">
        <f>L27</f>
        <v>DEV-I F</v>
      </c>
      <c r="L30" s="3" t="str">
        <f>Z10</f>
        <v>WARSZAWA</v>
      </c>
      <c r="M30" s="3">
        <f>R28</f>
        <v>3</v>
      </c>
      <c r="N30" s="3">
        <f>Q28</f>
        <v>4</v>
      </c>
      <c r="O30" s="3">
        <f>R29</f>
        <v>4</v>
      </c>
      <c r="P30" s="3">
        <f>Q29</f>
        <v>2</v>
      </c>
      <c r="Q30" s="6"/>
      <c r="R30" s="6"/>
      <c r="S30" s="7"/>
      <c r="T30" s="3">
        <f>M30+O30</f>
        <v>7</v>
      </c>
      <c r="U30" s="3">
        <f>-P30-N30</f>
        <v>-6</v>
      </c>
      <c r="V30" s="3">
        <f>U30+T30</f>
        <v>1</v>
      </c>
      <c r="W30" s="3">
        <v>4</v>
      </c>
      <c r="X30" s="3" t="s">
        <v>218</v>
      </c>
      <c r="Y30" s="26" t="s">
        <v>9</v>
      </c>
      <c r="Z30" s="13" t="str">
        <f>L29</f>
        <v>UKK</v>
      </c>
      <c r="AD30" s="3" t="s">
        <v>152</v>
      </c>
      <c r="AE30" s="4" t="s">
        <v>226</v>
      </c>
      <c r="AF30" s="5"/>
      <c r="AG30" s="4" t="s">
        <v>227</v>
      </c>
      <c r="AH30" s="5"/>
      <c r="AI30" s="4" t="s">
        <v>228</v>
      </c>
      <c r="AJ30" s="5"/>
      <c r="AK30" s="4" t="s">
        <v>236</v>
      </c>
      <c r="AL30" s="5"/>
      <c r="AM30" s="19"/>
      <c r="AN30" s="19"/>
      <c r="AO30" s="3"/>
      <c r="AP30" s="3" t="s">
        <v>76</v>
      </c>
      <c r="AQ30" s="3" t="s">
        <v>77</v>
      </c>
      <c r="AR30" s="3" t="s">
        <v>78</v>
      </c>
      <c r="AS30" s="3" t="s">
        <v>79</v>
      </c>
      <c r="AT30" s="3" t="s">
        <v>80</v>
      </c>
      <c r="AV30" s="13" t="s">
        <v>80</v>
      </c>
      <c r="AW30" s="4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22"/>
      <c r="BN30" s="41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22"/>
      <c r="CF30" s="41"/>
    </row>
    <row r="31" spans="1:84" ht="15">
      <c r="A31" t="s">
        <v>35</v>
      </c>
      <c r="B31" s="25">
        <v>0.5208333333333334</v>
      </c>
      <c r="C31">
        <v>2</v>
      </c>
      <c r="D31" t="str">
        <f>BP2</f>
        <v>Dev-IV A</v>
      </c>
      <c r="E31" s="8" t="str">
        <f>BP3</f>
        <v>SET</v>
      </c>
      <c r="F31" s="8" t="str">
        <f>BP4</f>
        <v xml:space="preserve">Powiśle </v>
      </c>
      <c r="G31" s="8">
        <v>10</v>
      </c>
      <c r="H31" s="8">
        <v>2</v>
      </c>
      <c r="I31" s="8" t="str">
        <f>AX4</f>
        <v>KTW</v>
      </c>
      <c r="J31" s="24" t="str">
        <f>AX2</f>
        <v>Dev-III A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22"/>
      <c r="Z31" s="41"/>
      <c r="AD31" s="3" t="str">
        <f>AV4</f>
        <v>Kwisa</v>
      </c>
      <c r="AE31" s="6"/>
      <c r="AF31" s="6"/>
      <c r="AG31" s="3">
        <f>G74</f>
        <v>6</v>
      </c>
      <c r="AH31" s="3">
        <f>H74</f>
        <v>6</v>
      </c>
      <c r="AI31" s="3">
        <f>G89</f>
        <v>5</v>
      </c>
      <c r="AJ31" s="3">
        <f>H89</f>
        <v>6</v>
      </c>
      <c r="AK31" s="3">
        <f>G52</f>
        <v>5</v>
      </c>
      <c r="AL31" s="3">
        <f>H52</f>
        <v>2</v>
      </c>
      <c r="AM31" s="6"/>
      <c r="AN31" s="6"/>
      <c r="AO31" s="7"/>
      <c r="AP31" s="3">
        <f>AG31+AI31+AK31</f>
        <v>16</v>
      </c>
      <c r="AQ31" s="3">
        <f>-AH31-AJ31-AL31</f>
        <v>-14</v>
      </c>
      <c r="AR31" s="3">
        <f>AQ31+AP31</f>
        <v>2</v>
      </c>
      <c r="AS31" s="3">
        <v>6</v>
      </c>
      <c r="AT31" s="3" t="s">
        <v>219</v>
      </c>
      <c r="AU31" s="1" t="s">
        <v>7</v>
      </c>
      <c r="AV31" s="8" t="str">
        <f>AD32</f>
        <v>Poland U-18</v>
      </c>
      <c r="AW31" s="4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22"/>
      <c r="BN31" s="41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22"/>
      <c r="CF31" s="41"/>
    </row>
    <row r="32" spans="1:84" ht="15.75" thickBot="1">
      <c r="A32" s="28" t="s">
        <v>36</v>
      </c>
      <c r="B32" s="29">
        <v>0.5208333333333334</v>
      </c>
      <c r="C32" s="28">
        <v>3</v>
      </c>
      <c r="D32" s="28" t="str">
        <f>BP2</f>
        <v>Dev-IV A</v>
      </c>
      <c r="E32" s="30" t="str">
        <f>BP5</f>
        <v>MOSW</v>
      </c>
      <c r="F32" s="30" t="str">
        <f>BP6</f>
        <v>Kanu K-ce</v>
      </c>
      <c r="G32" s="30">
        <v>14</v>
      </c>
      <c r="H32" s="30">
        <v>1</v>
      </c>
      <c r="I32" s="30" t="str">
        <f>AX10</f>
        <v>Powiśle</v>
      </c>
      <c r="J32" s="31" t="str">
        <f>AX8</f>
        <v>Dev-III B</v>
      </c>
      <c r="L32" s="3" t="s">
        <v>211</v>
      </c>
      <c r="M32" s="4" t="s">
        <v>229</v>
      </c>
      <c r="N32" s="5"/>
      <c r="O32" s="4" t="s">
        <v>230</v>
      </c>
      <c r="P32" s="5"/>
      <c r="Q32" s="4" t="s">
        <v>231</v>
      </c>
      <c r="R32" s="5"/>
      <c r="S32" s="3"/>
      <c r="T32" s="3" t="s">
        <v>76</v>
      </c>
      <c r="U32" s="3" t="s">
        <v>77</v>
      </c>
      <c r="V32" s="3" t="s">
        <v>78</v>
      </c>
      <c r="W32" s="3" t="s">
        <v>79</v>
      </c>
      <c r="X32" s="3" t="s">
        <v>80</v>
      </c>
      <c r="Y32" s="26"/>
      <c r="Z32" s="13" t="s">
        <v>80</v>
      </c>
      <c r="AC32" s="43"/>
      <c r="AD32" s="11" t="str">
        <f>AV9</f>
        <v>Poland U-18</v>
      </c>
      <c r="AE32" s="3">
        <f>AH31</f>
        <v>6</v>
      </c>
      <c r="AF32" s="3">
        <f>AG31</f>
        <v>6</v>
      </c>
      <c r="AG32" s="6"/>
      <c r="AH32" s="6"/>
      <c r="AI32" s="3">
        <f>G53</f>
        <v>5</v>
      </c>
      <c r="AJ32" s="3">
        <f>H53</f>
        <v>4</v>
      </c>
      <c r="AK32" s="3">
        <f>G90</f>
        <v>7</v>
      </c>
      <c r="AL32" s="3">
        <f>H90</f>
        <v>3</v>
      </c>
      <c r="AM32" s="6"/>
      <c r="AN32" s="6"/>
      <c r="AO32" s="7"/>
      <c r="AP32" s="3">
        <f>AI32+AE32+AK32</f>
        <v>18</v>
      </c>
      <c r="AQ32" s="3">
        <f>-AJ32-AF32-AL32</f>
        <v>-13</v>
      </c>
      <c r="AR32" s="3">
        <f>AQ32+AP32</f>
        <v>5</v>
      </c>
      <c r="AS32" s="3">
        <v>8</v>
      </c>
      <c r="AT32" s="3" t="s">
        <v>221</v>
      </c>
      <c r="AU32" s="1" t="s">
        <v>8</v>
      </c>
      <c r="AV32" s="8" t="str">
        <f>AD33</f>
        <v>SET B</v>
      </c>
      <c r="AW32" s="4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22"/>
      <c r="BN32" s="41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22"/>
      <c r="CF32" s="41"/>
    </row>
    <row r="33" spans="1:84" ht="15.75" thickTop="1">
      <c r="A33" t="s">
        <v>37</v>
      </c>
      <c r="B33" s="25">
        <v>0.5416666666666666</v>
      </c>
      <c r="C33">
        <v>1</v>
      </c>
      <c r="D33" t="str">
        <f>L22</f>
        <v>DEV-I E</v>
      </c>
      <c r="E33" s="8" t="str">
        <f>L23</f>
        <v>VIDRA</v>
      </c>
      <c r="F33" s="8" t="str">
        <f>L24</f>
        <v>LESNA</v>
      </c>
      <c r="G33" s="8">
        <v>3</v>
      </c>
      <c r="H33" s="8">
        <v>2</v>
      </c>
      <c r="I33" s="8" t="str">
        <f>L20</f>
        <v>Nagymaros</v>
      </c>
      <c r="J33" s="24" t="str">
        <f>L17</f>
        <v>DEV-I D</v>
      </c>
      <c r="L33" s="3" t="str">
        <f>Z18</f>
        <v>SET</v>
      </c>
      <c r="M33" s="6"/>
      <c r="N33" s="6"/>
      <c r="O33" s="3">
        <f>G72</f>
        <v>9</v>
      </c>
      <c r="P33" s="3">
        <f>H72</f>
        <v>2</v>
      </c>
      <c r="Q33" s="3">
        <f>G57</f>
        <v>13</v>
      </c>
      <c r="R33" s="3">
        <f>H57</f>
        <v>2</v>
      </c>
      <c r="S33" s="7"/>
      <c r="T33" s="3">
        <f>O33+Q33</f>
        <v>22</v>
      </c>
      <c r="U33" s="3">
        <f>-P33-R33</f>
        <v>-4</v>
      </c>
      <c r="V33" s="3">
        <f>U33+T33</f>
        <v>18</v>
      </c>
      <c r="W33" s="3">
        <v>6</v>
      </c>
      <c r="X33" s="3" t="s">
        <v>221</v>
      </c>
      <c r="Y33" s="27" t="s">
        <v>7</v>
      </c>
      <c r="Z33" s="13" t="str">
        <f>L33</f>
        <v>SET</v>
      </c>
      <c r="AD33" s="3" t="str">
        <f>AV14</f>
        <v>SET B</v>
      </c>
      <c r="AE33" s="3">
        <f>AJ31</f>
        <v>6</v>
      </c>
      <c r="AF33" s="3">
        <f>AI31</f>
        <v>5</v>
      </c>
      <c r="AG33" s="3">
        <f>AJ32</f>
        <v>4</v>
      </c>
      <c r="AH33" s="3">
        <f>AI32</f>
        <v>5</v>
      </c>
      <c r="AI33" s="6"/>
      <c r="AJ33" s="6"/>
      <c r="AK33" s="9">
        <f>G73</f>
        <v>12</v>
      </c>
      <c r="AL33" s="9">
        <f>H73</f>
        <v>4</v>
      </c>
      <c r="AM33" s="6"/>
      <c r="AN33" s="6"/>
      <c r="AO33" s="7"/>
      <c r="AP33" s="3">
        <f>AE33+AG33+AK33</f>
        <v>22</v>
      </c>
      <c r="AQ33" s="3">
        <f>-AF33-AH33-AL33</f>
        <v>-14</v>
      </c>
      <c r="AR33" s="3">
        <f>AQ33+AP33</f>
        <v>8</v>
      </c>
      <c r="AS33" s="3">
        <v>7</v>
      </c>
      <c r="AT33" s="3" t="s">
        <v>218</v>
      </c>
      <c r="AU33" s="1" t="s">
        <v>9</v>
      </c>
      <c r="AV33" s="8" t="str">
        <f>AD31</f>
        <v>Kwisa</v>
      </c>
      <c r="AW33" s="4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22"/>
      <c r="BN33" s="41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22"/>
      <c r="CF33" s="41"/>
    </row>
    <row r="34" spans="1:84" ht="15">
      <c r="A34" t="s">
        <v>38</v>
      </c>
      <c r="B34" s="25">
        <v>0.5416666666666666</v>
      </c>
      <c r="C34">
        <v>2</v>
      </c>
      <c r="D34" t="str">
        <f>AD2</f>
        <v>Dev-II A</v>
      </c>
      <c r="E34" s="8" t="str">
        <f>AD4</f>
        <v>Wodniak</v>
      </c>
      <c r="F34" s="8" t="str">
        <f>AD5</f>
        <v>Olimpijczyk</v>
      </c>
      <c r="G34" s="8">
        <v>7</v>
      </c>
      <c r="H34" s="8">
        <v>3</v>
      </c>
      <c r="I34" s="8" t="str">
        <f>AD21</f>
        <v>KTW</v>
      </c>
      <c r="J34" s="24" t="str">
        <f>AD18</f>
        <v>Dev-II D</v>
      </c>
      <c r="L34" s="3" t="str">
        <f>Z29</f>
        <v>WARSZAWA</v>
      </c>
      <c r="M34" s="3">
        <f>P33</f>
        <v>2</v>
      </c>
      <c r="N34" s="3">
        <f>O33</f>
        <v>9</v>
      </c>
      <c r="O34" s="6"/>
      <c r="P34" s="6"/>
      <c r="Q34" s="3">
        <f>G66</f>
        <v>5</v>
      </c>
      <c r="R34" s="3">
        <f>H66</f>
        <v>3</v>
      </c>
      <c r="S34" s="7"/>
      <c r="T34" s="3">
        <f>Q34+M34</f>
        <v>7</v>
      </c>
      <c r="U34" s="3">
        <f>-R34-N34</f>
        <v>-12</v>
      </c>
      <c r="V34" s="3">
        <f>U34+T34</f>
        <v>-5</v>
      </c>
      <c r="W34" s="3">
        <v>4</v>
      </c>
      <c r="X34" s="3" t="s">
        <v>218</v>
      </c>
      <c r="Y34" s="27" t="s">
        <v>8</v>
      </c>
      <c r="Z34" s="13" t="str">
        <f>L34</f>
        <v>WARSZAWA</v>
      </c>
      <c r="AD34" s="3" t="str">
        <f>AV20</f>
        <v>UKK</v>
      </c>
      <c r="AE34" s="3">
        <f>AL31</f>
        <v>2</v>
      </c>
      <c r="AF34" s="3">
        <f>AK31</f>
        <v>5</v>
      </c>
      <c r="AG34" s="3">
        <f>AL32</f>
        <v>3</v>
      </c>
      <c r="AH34" s="3">
        <f>AK32</f>
        <v>7</v>
      </c>
      <c r="AI34" s="3">
        <f>AL33</f>
        <v>4</v>
      </c>
      <c r="AJ34" s="3">
        <f>AK33</f>
        <v>12</v>
      </c>
      <c r="AK34" s="6"/>
      <c r="AL34" s="6"/>
      <c r="AM34" s="6"/>
      <c r="AN34" s="6"/>
      <c r="AO34" s="7"/>
      <c r="AP34" s="3">
        <f>AE34+AG34+AI34</f>
        <v>9</v>
      </c>
      <c r="AQ34" s="3">
        <f>-AJ34-AH34-AF34</f>
        <v>-24</v>
      </c>
      <c r="AR34" s="3">
        <f>AQ34+AP34</f>
        <v>-15</v>
      </c>
      <c r="AS34" s="3">
        <v>3</v>
      </c>
      <c r="AT34" s="3" t="s">
        <v>222</v>
      </c>
      <c r="AU34" s="1" t="s">
        <v>10</v>
      </c>
      <c r="AV34" s="8" t="str">
        <f>AD34</f>
        <v>UKK</v>
      </c>
      <c r="AW34" s="4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22"/>
      <c r="BN34" s="41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22"/>
      <c r="CF34" s="41"/>
    </row>
    <row r="35" spans="1:84" ht="15.75" thickBot="1">
      <c r="A35" s="28" t="s">
        <v>39</v>
      </c>
      <c r="B35" s="29">
        <v>0.5416666666666666</v>
      </c>
      <c r="C35" s="28">
        <v>3</v>
      </c>
      <c r="D35" s="28" t="str">
        <f>AD2</f>
        <v>Dev-II A</v>
      </c>
      <c r="E35" s="30" t="str">
        <f>AD6</f>
        <v>Alytus</v>
      </c>
      <c r="F35" s="30" t="str">
        <f>AD3</f>
        <v>Kwisa</v>
      </c>
      <c r="G35" s="30">
        <v>7</v>
      </c>
      <c r="H35" s="30">
        <v>5</v>
      </c>
      <c r="I35" s="30" t="str">
        <f>AD19</f>
        <v>SET A</v>
      </c>
      <c r="J35" s="31" t="str">
        <f>AD18</f>
        <v>Dev-II D</v>
      </c>
      <c r="L35" s="3" t="str">
        <f>Z25</f>
        <v>KWS</v>
      </c>
      <c r="M35" s="3">
        <f>R33</f>
        <v>2</v>
      </c>
      <c r="N35" s="3">
        <f>Q33</f>
        <v>13</v>
      </c>
      <c r="O35" s="3">
        <f>R34</f>
        <v>3</v>
      </c>
      <c r="P35" s="3">
        <f>Q34</f>
        <v>5</v>
      </c>
      <c r="Q35" s="6"/>
      <c r="R35" s="6"/>
      <c r="S35" s="7"/>
      <c r="T35" s="3">
        <f>M35+O35</f>
        <v>5</v>
      </c>
      <c r="U35" s="3">
        <f>-N35-P35</f>
        <v>-18</v>
      </c>
      <c r="V35" s="3">
        <f>U35+T35</f>
        <v>-13</v>
      </c>
      <c r="W35" s="3">
        <v>2</v>
      </c>
      <c r="X35" s="3" t="s">
        <v>219</v>
      </c>
      <c r="Y35" s="27" t="s">
        <v>9</v>
      </c>
      <c r="Z35" s="13" t="str">
        <f>L35</f>
        <v>KWS</v>
      </c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W35" s="4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22"/>
      <c r="BN35" s="41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22"/>
      <c r="CF35" s="41"/>
    </row>
    <row r="36" spans="1:84" ht="15.75" thickTop="1">
      <c r="A36" t="s">
        <v>40</v>
      </c>
      <c r="B36" s="25">
        <v>0.5625</v>
      </c>
      <c r="C36">
        <v>1</v>
      </c>
      <c r="D36" t="str">
        <f>L27</f>
        <v>DEV-I F</v>
      </c>
      <c r="E36" s="8" t="str">
        <f>L28</f>
        <v>KALISZ</v>
      </c>
      <c r="F36" s="8" t="str">
        <f>L29</f>
        <v>UKK</v>
      </c>
      <c r="G36" s="8">
        <v>5</v>
      </c>
      <c r="H36" s="8">
        <v>3</v>
      </c>
      <c r="I36" s="8" t="str">
        <f>L24</f>
        <v>LESNA</v>
      </c>
      <c r="J36" s="24" t="str">
        <f>L22</f>
        <v>DEV-I E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22"/>
      <c r="Z36" s="41"/>
      <c r="AD36" s="3" t="s">
        <v>153</v>
      </c>
      <c r="AE36" s="4" t="s">
        <v>229</v>
      </c>
      <c r="AF36" s="5"/>
      <c r="AG36" s="4" t="s">
        <v>230</v>
      </c>
      <c r="AH36" s="5"/>
      <c r="AI36" s="4" t="s">
        <v>231</v>
      </c>
      <c r="AJ36" s="5"/>
      <c r="AK36" s="4" t="s">
        <v>237</v>
      </c>
      <c r="AL36" s="5"/>
      <c r="AM36" s="2" t="s">
        <v>238</v>
      </c>
      <c r="AN36" s="2"/>
      <c r="AO36" s="4" t="s">
        <v>239</v>
      </c>
      <c r="AP36" s="5"/>
      <c r="AQ36" s="3" t="s">
        <v>76</v>
      </c>
      <c r="AR36" s="3" t="s">
        <v>77</v>
      </c>
      <c r="AS36" s="3" t="s">
        <v>78</v>
      </c>
      <c r="AT36" s="3" t="s">
        <v>154</v>
      </c>
      <c r="AV36" s="13" t="s">
        <v>80</v>
      </c>
      <c r="AW36" s="4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22"/>
      <c r="BN36" s="41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22"/>
      <c r="CF36" s="41"/>
    </row>
    <row r="37" spans="1:84" ht="15">
      <c r="A37" t="s">
        <v>41</v>
      </c>
      <c r="B37" s="25">
        <v>0.5625</v>
      </c>
      <c r="C37">
        <v>2</v>
      </c>
      <c r="D37" t="str">
        <f>AD13</f>
        <v>Dev-II C</v>
      </c>
      <c r="E37" s="8" t="str">
        <f>AD15</f>
        <v>SET B</v>
      </c>
      <c r="F37" s="8" t="str">
        <f>AD14</f>
        <v>Powiśle</v>
      </c>
      <c r="G37" s="8">
        <v>3</v>
      </c>
      <c r="H37" s="8">
        <v>1</v>
      </c>
      <c r="I37" s="8" t="str">
        <f>AD10</f>
        <v>Poland U-18</v>
      </c>
      <c r="J37" s="24" t="str">
        <f>AD8</f>
        <v>Dev-II B</v>
      </c>
      <c r="L37" s="3" t="s">
        <v>212</v>
      </c>
      <c r="M37" s="4" t="s">
        <v>232</v>
      </c>
      <c r="N37" s="5"/>
      <c r="O37" s="4" t="s">
        <v>233</v>
      </c>
      <c r="P37" s="5"/>
      <c r="Q37" s="4" t="s">
        <v>234</v>
      </c>
      <c r="R37" s="5"/>
      <c r="S37" s="3"/>
      <c r="T37" s="3" t="s">
        <v>76</v>
      </c>
      <c r="U37" s="3" t="s">
        <v>77</v>
      </c>
      <c r="V37" s="3" t="s">
        <v>78</v>
      </c>
      <c r="W37" s="3" t="s">
        <v>79</v>
      </c>
      <c r="X37" s="3" t="s">
        <v>80</v>
      </c>
      <c r="Y37" s="26"/>
      <c r="Z37" s="13" t="s">
        <v>80</v>
      </c>
      <c r="AD37" s="3" t="str">
        <f>AV5</f>
        <v>Wodniak</v>
      </c>
      <c r="AE37" s="6"/>
      <c r="AF37" s="6"/>
      <c r="AG37" s="3">
        <f>G75</f>
        <v>6</v>
      </c>
      <c r="AH37" s="3">
        <f>H75</f>
        <v>13</v>
      </c>
      <c r="AI37" s="3">
        <f>G55</f>
        <v>7</v>
      </c>
      <c r="AJ37" s="3">
        <f>H55</f>
        <v>0</v>
      </c>
      <c r="AK37" s="3">
        <f>G97</f>
        <v>3</v>
      </c>
      <c r="AL37" s="3">
        <f>H97</f>
        <v>5</v>
      </c>
      <c r="AM37" s="3">
        <f>G85</f>
        <v>6</v>
      </c>
      <c r="AN37" s="3">
        <f>H85</f>
        <v>2</v>
      </c>
      <c r="AO37" s="9">
        <f>G115</f>
        <v>9</v>
      </c>
      <c r="AP37" s="3">
        <f>H115</f>
        <v>2</v>
      </c>
      <c r="AQ37" s="3">
        <f>AO37+AM37+AK37+AI37+AG37</f>
        <v>31</v>
      </c>
      <c r="AR37" s="3">
        <f>-AP37-AN37-AL37-AJ37-AH37</f>
        <v>-22</v>
      </c>
      <c r="AS37" s="3">
        <f aca="true" t="shared" si="0" ref="AS37:AS42">AR37+AQ37</f>
        <v>9</v>
      </c>
      <c r="AT37" s="3" t="s">
        <v>257</v>
      </c>
      <c r="AU37" s="1" t="s">
        <v>7</v>
      </c>
      <c r="AV37" s="8" t="str">
        <f>AD41</f>
        <v>Nagymaros</v>
      </c>
      <c r="AW37" s="4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22"/>
      <c r="BN37" s="41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22"/>
      <c r="CF37" s="41"/>
    </row>
    <row r="38" spans="1:84" ht="15.75" thickBot="1">
      <c r="A38" s="28" t="s">
        <v>42</v>
      </c>
      <c r="B38" s="29">
        <v>0.5625</v>
      </c>
      <c r="C38" s="28">
        <v>3</v>
      </c>
      <c r="D38" s="28" t="str">
        <f>AD8</f>
        <v>Dev-II B</v>
      </c>
      <c r="E38" s="30" t="str">
        <f>AD9</f>
        <v>MOSW</v>
      </c>
      <c r="F38" s="30" t="str">
        <f>AD11</f>
        <v>WOPR</v>
      </c>
      <c r="G38" s="30">
        <v>13</v>
      </c>
      <c r="H38" s="30">
        <v>2</v>
      </c>
      <c r="I38" s="30" t="str">
        <f>AD16</f>
        <v>Tanew</v>
      </c>
      <c r="J38" s="31" t="str">
        <f>AD13</f>
        <v>Dev-II C</v>
      </c>
      <c r="L38" s="3" t="str">
        <f>Z23</f>
        <v>VIDRA</v>
      </c>
      <c r="M38" s="6"/>
      <c r="N38" s="6"/>
      <c r="O38" s="3">
        <f>G80</f>
        <v>3</v>
      </c>
      <c r="P38" s="3">
        <f>H80</f>
        <v>3</v>
      </c>
      <c r="Q38" s="3">
        <f>G60</f>
        <v>9</v>
      </c>
      <c r="R38" s="3">
        <f>H60</f>
        <v>1</v>
      </c>
      <c r="S38" s="7"/>
      <c r="T38" s="3">
        <f>O38+Q38</f>
        <v>12</v>
      </c>
      <c r="U38" s="3">
        <f>-R38-P38</f>
        <v>-4</v>
      </c>
      <c r="V38" s="3">
        <f>U38+T38</f>
        <v>8</v>
      </c>
      <c r="W38" s="3">
        <v>5</v>
      </c>
      <c r="X38" s="3" t="s">
        <v>221</v>
      </c>
      <c r="Y38" s="27" t="s">
        <v>7</v>
      </c>
      <c r="Z38" s="13" t="str">
        <f>L38</f>
        <v>VIDRA</v>
      </c>
      <c r="AC38" s="43"/>
      <c r="AD38" s="11" t="str">
        <f>AV6</f>
        <v>Olimpijczyk</v>
      </c>
      <c r="AE38" s="3">
        <f>AH37</f>
        <v>13</v>
      </c>
      <c r="AF38" s="3">
        <f>AG37</f>
        <v>6</v>
      </c>
      <c r="AG38" s="6"/>
      <c r="AH38" s="6"/>
      <c r="AI38" s="3">
        <f>G84</f>
        <v>2</v>
      </c>
      <c r="AJ38" s="3">
        <f>H84</f>
        <v>3</v>
      </c>
      <c r="AK38" s="3">
        <f>AH40</f>
        <v>4</v>
      </c>
      <c r="AL38" s="3">
        <f>AG40</f>
        <v>5</v>
      </c>
      <c r="AM38" s="3">
        <f>G100</f>
        <v>3</v>
      </c>
      <c r="AN38" s="3">
        <f>H100</f>
        <v>5</v>
      </c>
      <c r="AO38" s="9">
        <f>G56</f>
        <v>5</v>
      </c>
      <c r="AP38" s="3">
        <f>H56</f>
        <v>2</v>
      </c>
      <c r="AQ38" s="3">
        <f>AO38+AM38+AK38+AI38+AE38</f>
        <v>27</v>
      </c>
      <c r="AR38" s="3">
        <f>-AP38-AN38-AL38-AJ38-AF38</f>
        <v>-21</v>
      </c>
      <c r="AS38" s="3">
        <f t="shared" si="0"/>
        <v>6</v>
      </c>
      <c r="AT38" s="3" t="s">
        <v>258</v>
      </c>
      <c r="AU38" s="1" t="s">
        <v>8</v>
      </c>
      <c r="AV38" s="8" t="str">
        <f>AD40</f>
        <v>Tanew</v>
      </c>
      <c r="AW38" s="4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22"/>
      <c r="BN38" s="41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22"/>
      <c r="CF38" s="41"/>
    </row>
    <row r="39" spans="1:84" ht="15.75" thickTop="1">
      <c r="A39" t="s">
        <v>43</v>
      </c>
      <c r="B39" s="25">
        <v>0.5833333333333334</v>
      </c>
      <c r="C39">
        <v>1</v>
      </c>
      <c r="D39" t="str">
        <f>L17</f>
        <v>DEV-I D</v>
      </c>
      <c r="E39" s="8" t="str">
        <f>L20</f>
        <v>Nagymaros</v>
      </c>
      <c r="F39" s="8" t="str">
        <f>L18</f>
        <v>SET</v>
      </c>
      <c r="G39" s="8">
        <v>3</v>
      </c>
      <c r="H39" s="8">
        <v>7</v>
      </c>
      <c r="I39" s="8" t="str">
        <f>L30</f>
        <v>WARSZAWA</v>
      </c>
      <c r="J39" s="24" t="str">
        <f>L27</f>
        <v>DEV-I F</v>
      </c>
      <c r="L39" s="3" t="str">
        <f>Z19</f>
        <v>MOSW</v>
      </c>
      <c r="M39" s="3">
        <f>P38</f>
        <v>3</v>
      </c>
      <c r="N39" s="3">
        <f>O38</f>
        <v>3</v>
      </c>
      <c r="O39" s="6"/>
      <c r="P39" s="6"/>
      <c r="Q39" s="3">
        <f>G69</f>
        <v>7</v>
      </c>
      <c r="R39" s="3">
        <f>H69</f>
        <v>1</v>
      </c>
      <c r="S39" s="7"/>
      <c r="T39" s="3">
        <f>Q39+M39</f>
        <v>10</v>
      </c>
      <c r="U39" s="3">
        <f>-R39-N39</f>
        <v>-4</v>
      </c>
      <c r="V39" s="3">
        <f>U39+T39</f>
        <v>6</v>
      </c>
      <c r="W39" s="3">
        <v>5</v>
      </c>
      <c r="X39" s="3" t="s">
        <v>218</v>
      </c>
      <c r="Y39" s="27" t="s">
        <v>8</v>
      </c>
      <c r="Z39" s="13" t="str">
        <f>L39</f>
        <v>MOSW</v>
      </c>
      <c r="AD39" s="3" t="str">
        <f>AV11</f>
        <v>WOPR</v>
      </c>
      <c r="AE39" s="3">
        <f>AJ37</f>
        <v>0</v>
      </c>
      <c r="AF39" s="3">
        <f>AI37</f>
        <v>7</v>
      </c>
      <c r="AG39" s="3">
        <f>AJ38</f>
        <v>3</v>
      </c>
      <c r="AH39" s="3">
        <f>AI38</f>
        <v>2</v>
      </c>
      <c r="AI39" s="6"/>
      <c r="AJ39" s="6"/>
      <c r="AK39" s="9">
        <f>G76</f>
        <v>2</v>
      </c>
      <c r="AL39" s="9">
        <f>H76</f>
        <v>7</v>
      </c>
      <c r="AM39" s="9">
        <f>G121</f>
        <v>5</v>
      </c>
      <c r="AN39" s="9">
        <f>H121</f>
        <v>6</v>
      </c>
      <c r="AO39" s="9">
        <f>AJ42</f>
        <v>6</v>
      </c>
      <c r="AP39" s="3">
        <f>AI42</f>
        <v>2</v>
      </c>
      <c r="AQ39" s="3">
        <f>AO39+AM39+AK39+AG39+AE39</f>
        <v>16</v>
      </c>
      <c r="AR39" s="3">
        <f>-AP39-AN39-AL39-AH39-AF39</f>
        <v>-24</v>
      </c>
      <c r="AS39" s="3">
        <f t="shared" si="0"/>
        <v>-8</v>
      </c>
      <c r="AT39" s="3" t="s">
        <v>259</v>
      </c>
      <c r="AU39" s="1" t="s">
        <v>9</v>
      </c>
      <c r="AV39" s="8" t="str">
        <f>AD37</f>
        <v>Wodniak</v>
      </c>
      <c r="AW39" s="4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22"/>
      <c r="BN39" s="41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22"/>
      <c r="CF39" s="41"/>
    </row>
    <row r="40" spans="1:84" ht="15">
      <c r="A40" t="s">
        <v>44</v>
      </c>
      <c r="B40" s="25">
        <v>0.5833333333333334</v>
      </c>
      <c r="C40">
        <v>2</v>
      </c>
      <c r="D40" t="str">
        <f>AX2</f>
        <v>Dev-III A</v>
      </c>
      <c r="E40" s="8" t="str">
        <f>AX6</f>
        <v>Nagymaros</v>
      </c>
      <c r="F40" s="8" t="str">
        <f>AX4</f>
        <v>KTW</v>
      </c>
      <c r="G40" s="8">
        <v>9</v>
      </c>
      <c r="H40" s="8">
        <v>1</v>
      </c>
      <c r="I40" s="8" t="str">
        <f>AX9</f>
        <v>MOSW</v>
      </c>
      <c r="J40" s="24" t="str">
        <f>AX8</f>
        <v>Dev-III B</v>
      </c>
      <c r="L40" s="3" t="str">
        <f>Z30</f>
        <v>UKK</v>
      </c>
      <c r="M40" s="3">
        <f>R38</f>
        <v>1</v>
      </c>
      <c r="N40" s="3">
        <f>Q38</f>
        <v>9</v>
      </c>
      <c r="O40" s="3">
        <f>R39</f>
        <v>1</v>
      </c>
      <c r="P40" s="3">
        <f>Q39</f>
        <v>7</v>
      </c>
      <c r="Q40" s="6"/>
      <c r="R40" s="6"/>
      <c r="S40" s="7"/>
      <c r="T40" s="3">
        <f>M40+O40</f>
        <v>2</v>
      </c>
      <c r="U40" s="3">
        <f>-P40-N40</f>
        <v>-16</v>
      </c>
      <c r="V40" s="3">
        <f>U40+T40</f>
        <v>-14</v>
      </c>
      <c r="W40" s="3">
        <v>3</v>
      </c>
      <c r="X40" s="3" t="s">
        <v>219</v>
      </c>
      <c r="Y40" s="27" t="s">
        <v>9</v>
      </c>
      <c r="Z40" s="13" t="str">
        <f>L40</f>
        <v>UKK</v>
      </c>
      <c r="AD40" s="3" t="str">
        <f>AV16</f>
        <v>Tanew</v>
      </c>
      <c r="AE40" s="3">
        <f>AL37</f>
        <v>5</v>
      </c>
      <c r="AF40" s="3">
        <f>AK37</f>
        <v>3</v>
      </c>
      <c r="AG40" s="3">
        <f>G109</f>
        <v>5</v>
      </c>
      <c r="AH40" s="3">
        <f>H109</f>
        <v>4</v>
      </c>
      <c r="AI40" s="3">
        <f>AL39</f>
        <v>7</v>
      </c>
      <c r="AJ40" s="3">
        <f>AK39</f>
        <v>2</v>
      </c>
      <c r="AK40" s="6"/>
      <c r="AL40" s="6"/>
      <c r="AM40" s="9">
        <f>G59</f>
        <v>0</v>
      </c>
      <c r="AN40" s="9">
        <f>H59</f>
        <v>10</v>
      </c>
      <c r="AO40" s="9">
        <f>AL42</f>
        <v>5</v>
      </c>
      <c r="AP40" s="3">
        <f>AK42</f>
        <v>3</v>
      </c>
      <c r="AQ40" s="3">
        <f>AO40+AM40+AI40+AG40+AE40</f>
        <v>22</v>
      </c>
      <c r="AR40" s="3">
        <f>-AP40-AN40-AJ40-AH40-AF40</f>
        <v>-22</v>
      </c>
      <c r="AS40" s="3">
        <f t="shared" si="0"/>
        <v>0</v>
      </c>
      <c r="AT40" s="3" t="s">
        <v>256</v>
      </c>
      <c r="AU40" s="1" t="s">
        <v>10</v>
      </c>
      <c r="AV40" s="8" t="str">
        <f>AD38</f>
        <v>Olimpijczyk</v>
      </c>
      <c r="AW40" s="4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22"/>
      <c r="BN40" s="41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22"/>
      <c r="CF40" s="41"/>
    </row>
    <row r="41" spans="1:84" ht="15.75" thickBot="1">
      <c r="A41" s="28" t="s">
        <v>45</v>
      </c>
      <c r="B41" s="29">
        <v>0.5833333333333334</v>
      </c>
      <c r="C41" s="28">
        <v>3</v>
      </c>
      <c r="D41" s="28" t="str">
        <f>D40</f>
        <v>Dev-III A</v>
      </c>
      <c r="E41" s="30" t="str">
        <f>AX5</f>
        <v>Tanew A</v>
      </c>
      <c r="F41" s="30" t="str">
        <f>AX3</f>
        <v>SET</v>
      </c>
      <c r="G41" s="30">
        <v>4</v>
      </c>
      <c r="H41" s="30">
        <v>12</v>
      </c>
      <c r="I41" s="30" t="str">
        <f>AX10</f>
        <v>Powiśle</v>
      </c>
      <c r="J41" s="31" t="str">
        <f>AX8</f>
        <v>Dev-III B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22"/>
      <c r="Z41" s="41"/>
      <c r="AD41" s="9" t="str">
        <f>AV21</f>
        <v>Nagymaros</v>
      </c>
      <c r="AE41" s="9">
        <f>AN37</f>
        <v>2</v>
      </c>
      <c r="AF41" s="9">
        <f>AM37</f>
        <v>6</v>
      </c>
      <c r="AG41" s="9">
        <f>AN38</f>
        <v>5</v>
      </c>
      <c r="AH41" s="9">
        <f>AM38</f>
        <v>3</v>
      </c>
      <c r="AI41" s="9">
        <f>H121</f>
        <v>6</v>
      </c>
      <c r="AJ41" s="9">
        <f>G121</f>
        <v>5</v>
      </c>
      <c r="AK41" s="9">
        <f>AN40</f>
        <v>10</v>
      </c>
      <c r="AL41" s="9">
        <f>AM40</f>
        <v>0</v>
      </c>
      <c r="AM41" s="6"/>
      <c r="AN41" s="6"/>
      <c r="AO41" s="9">
        <f>G77</f>
        <v>4</v>
      </c>
      <c r="AP41" s="9">
        <f>H77</f>
        <v>3</v>
      </c>
      <c r="AQ41" s="9">
        <f>AO41+AK41+AI41+AG41+AE41</f>
        <v>27</v>
      </c>
      <c r="AR41" s="9">
        <f>-AP41-AL41-AJ41-AH41-AF41</f>
        <v>-17</v>
      </c>
      <c r="AS41" s="9">
        <f t="shared" si="0"/>
        <v>10</v>
      </c>
      <c r="AT41" s="9" t="s">
        <v>255</v>
      </c>
      <c r="AU41" s="1" t="s">
        <v>11</v>
      </c>
      <c r="AV41" s="8" t="str">
        <f>AD39</f>
        <v>WOPR</v>
      </c>
      <c r="AW41" s="4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22"/>
      <c r="BN41" s="41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22"/>
      <c r="CF41" s="41"/>
    </row>
    <row r="42" spans="1:84" ht="15.75" thickTop="1">
      <c r="A42" t="s">
        <v>46</v>
      </c>
      <c r="B42" s="25">
        <v>0.6041666666666666</v>
      </c>
      <c r="C42">
        <v>1</v>
      </c>
      <c r="D42" t="str">
        <f>L22</f>
        <v>DEV-I E</v>
      </c>
      <c r="E42" s="8" t="str">
        <f>L25</f>
        <v>KWS</v>
      </c>
      <c r="F42" s="8" t="str">
        <f>L23</f>
        <v>VIDRA</v>
      </c>
      <c r="G42" s="8">
        <v>0</v>
      </c>
      <c r="H42" s="8">
        <v>3</v>
      </c>
      <c r="I42" s="8" t="str">
        <f>L19</f>
        <v>MOSW</v>
      </c>
      <c r="J42" s="24" t="str">
        <f>L17</f>
        <v>DEV-I D</v>
      </c>
      <c r="L42" s="3" t="s">
        <v>213</v>
      </c>
      <c r="M42" s="4" t="s">
        <v>198</v>
      </c>
      <c r="N42" s="5"/>
      <c r="O42" s="4" t="s">
        <v>199</v>
      </c>
      <c r="P42" s="5"/>
      <c r="Q42" s="4" t="s">
        <v>200</v>
      </c>
      <c r="R42" s="5"/>
      <c r="S42" s="3"/>
      <c r="T42" s="3" t="s">
        <v>76</v>
      </c>
      <c r="U42" s="3" t="s">
        <v>77</v>
      </c>
      <c r="V42" s="3" t="s">
        <v>78</v>
      </c>
      <c r="W42" s="3" t="s">
        <v>79</v>
      </c>
      <c r="X42" s="3" t="s">
        <v>80</v>
      </c>
      <c r="Y42" s="26"/>
      <c r="Z42" s="13" t="s">
        <v>80</v>
      </c>
      <c r="AD42" s="9" t="str">
        <f>AV22</f>
        <v>KTW</v>
      </c>
      <c r="AE42" s="9">
        <f>AP37</f>
        <v>2</v>
      </c>
      <c r="AF42" s="9">
        <f>AO37</f>
        <v>9</v>
      </c>
      <c r="AG42" s="9">
        <f>AP38</f>
        <v>2</v>
      </c>
      <c r="AH42" s="9">
        <f>AO38</f>
        <v>5</v>
      </c>
      <c r="AI42" s="9">
        <f>G103</f>
        <v>2</v>
      </c>
      <c r="AJ42" s="9">
        <f>H103</f>
        <v>6</v>
      </c>
      <c r="AK42" s="9">
        <f>G83</f>
        <v>3</v>
      </c>
      <c r="AL42" s="9">
        <f>H83</f>
        <v>5</v>
      </c>
      <c r="AM42" s="9">
        <f>AP41</f>
        <v>3</v>
      </c>
      <c r="AN42" s="9">
        <f>AO41</f>
        <v>4</v>
      </c>
      <c r="AO42" s="6"/>
      <c r="AP42" s="6"/>
      <c r="AQ42" s="9">
        <f>AM42+AK42+AI42+AG42+AE42</f>
        <v>12</v>
      </c>
      <c r="AR42" s="9">
        <f>-AN42-AL42-AJ42-AH42-AF42</f>
        <v>-29</v>
      </c>
      <c r="AS42" s="9">
        <f t="shared" si="0"/>
        <v>-17</v>
      </c>
      <c r="AT42" s="9" t="s">
        <v>260</v>
      </c>
      <c r="AU42" s="1" t="s">
        <v>12</v>
      </c>
      <c r="AV42" s="8" t="str">
        <f>AD42</f>
        <v>KTW</v>
      </c>
      <c r="AW42" s="4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22"/>
      <c r="BN42" s="41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22"/>
      <c r="CF42" s="41"/>
    </row>
    <row r="43" spans="1:84" ht="15">
      <c r="A43" t="s">
        <v>47</v>
      </c>
      <c r="B43" s="25">
        <v>0.6041666666666666</v>
      </c>
      <c r="C43">
        <v>2</v>
      </c>
      <c r="D43" t="str">
        <f>AD18</f>
        <v>Dev-II D</v>
      </c>
      <c r="E43" s="8" t="str">
        <f>AD21</f>
        <v>KTW</v>
      </c>
      <c r="F43" s="8" t="str">
        <f>AD20</f>
        <v>Nagymaros</v>
      </c>
      <c r="G43" s="8">
        <v>3</v>
      </c>
      <c r="H43" s="8">
        <v>6</v>
      </c>
      <c r="I43" s="8" t="str">
        <f>AD3</f>
        <v>Kwisa</v>
      </c>
      <c r="J43" s="24" t="str">
        <f>AD2</f>
        <v>Dev-II A</v>
      </c>
      <c r="L43" s="3" t="str">
        <f>Z28</f>
        <v>KALISZ</v>
      </c>
      <c r="M43" s="6"/>
      <c r="N43" s="6"/>
      <c r="O43" s="3">
        <f>G81</f>
        <v>2</v>
      </c>
      <c r="P43" s="3">
        <f>H81</f>
        <v>1</v>
      </c>
      <c r="Q43" s="3">
        <f>G63</f>
        <v>7</v>
      </c>
      <c r="R43" s="3">
        <f>H63</f>
        <v>2</v>
      </c>
      <c r="S43" s="7"/>
      <c r="T43" s="3">
        <f>O43+Q43</f>
        <v>9</v>
      </c>
      <c r="U43" s="3">
        <f>-R43-P43</f>
        <v>-3</v>
      </c>
      <c r="V43" s="3">
        <f>U43+T43</f>
        <v>6</v>
      </c>
      <c r="W43" s="3">
        <v>6</v>
      </c>
      <c r="X43" s="3" t="s">
        <v>221</v>
      </c>
      <c r="Y43" s="27" t="s">
        <v>7</v>
      </c>
      <c r="Z43" s="13" t="str">
        <f>L43</f>
        <v>KALISZ</v>
      </c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W43" s="4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22"/>
      <c r="BN43" s="41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22"/>
      <c r="CF43" s="41"/>
    </row>
    <row r="44" spans="1:82" ht="15.75" thickBot="1">
      <c r="A44" s="28" t="s">
        <v>48</v>
      </c>
      <c r="B44" s="29">
        <v>0.6041666666666666</v>
      </c>
      <c r="C44" s="28">
        <v>3</v>
      </c>
      <c r="D44" s="28" t="str">
        <f>D43</f>
        <v>Dev-II D</v>
      </c>
      <c r="E44" s="30" t="str">
        <f>AD19</f>
        <v>SET A</v>
      </c>
      <c r="F44" s="30" t="str">
        <f>AD22</f>
        <v>UKK</v>
      </c>
      <c r="G44" s="30">
        <v>7</v>
      </c>
      <c r="H44" s="30">
        <v>6</v>
      </c>
      <c r="I44" s="30" t="str">
        <f>AD6</f>
        <v>Alytus</v>
      </c>
      <c r="J44" s="31" t="str">
        <f>J43</f>
        <v>Dev-II A</v>
      </c>
      <c r="L44" s="3" t="str">
        <f>Z24</f>
        <v>LESNA</v>
      </c>
      <c r="M44" s="3">
        <f>P43</f>
        <v>1</v>
      </c>
      <c r="N44" s="3">
        <f>O43</f>
        <v>2</v>
      </c>
      <c r="O44" s="6"/>
      <c r="P44" s="6"/>
      <c r="Q44" s="3">
        <f>G71</f>
        <v>3</v>
      </c>
      <c r="R44" s="3">
        <f>H71</f>
        <v>3</v>
      </c>
      <c r="S44" s="7"/>
      <c r="T44" s="3">
        <f>Q44+M44</f>
        <v>4</v>
      </c>
      <c r="U44" s="3">
        <f>-N44-R44</f>
        <v>-5</v>
      </c>
      <c r="V44" s="3">
        <f>U44+T44</f>
        <v>-1</v>
      </c>
      <c r="W44" s="3">
        <v>4</v>
      </c>
      <c r="X44" s="3" t="s">
        <v>218</v>
      </c>
      <c r="Y44" s="27" t="s">
        <v>8</v>
      </c>
      <c r="Z44" s="13" t="str">
        <f>L44</f>
        <v>LESNA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</row>
    <row r="45" spans="1:82" ht="15.75" thickTop="1">
      <c r="A45" t="s">
        <v>49</v>
      </c>
      <c r="B45" s="25">
        <v>0.625</v>
      </c>
      <c r="C45">
        <v>1</v>
      </c>
      <c r="D45" t="str">
        <f>L27</f>
        <v>DEV-I F</v>
      </c>
      <c r="E45" s="8" t="str">
        <f>L30</f>
        <v>WARSZAWA</v>
      </c>
      <c r="F45" s="8" t="str">
        <f>L28</f>
        <v>KALISZ</v>
      </c>
      <c r="G45" s="8">
        <v>3</v>
      </c>
      <c r="H45" s="8">
        <v>4</v>
      </c>
      <c r="I45" s="8" t="str">
        <f>L24</f>
        <v>LESNA</v>
      </c>
      <c r="J45" s="24" t="str">
        <f>L22</f>
        <v>DEV-I E</v>
      </c>
      <c r="L45" s="3" t="str">
        <f>Z20</f>
        <v>Nagymaros</v>
      </c>
      <c r="M45" s="3">
        <f>R43</f>
        <v>2</v>
      </c>
      <c r="N45" s="3">
        <f>Q43</f>
        <v>7</v>
      </c>
      <c r="O45" s="3">
        <f>R44</f>
        <v>3</v>
      </c>
      <c r="P45" s="3">
        <f>Q44</f>
        <v>3</v>
      </c>
      <c r="Q45" s="6"/>
      <c r="R45" s="6"/>
      <c r="S45" s="7"/>
      <c r="T45" s="3">
        <f>M45+O45</f>
        <v>5</v>
      </c>
      <c r="U45" s="3">
        <f>-P45-N45</f>
        <v>-10</v>
      </c>
      <c r="V45" s="3">
        <f>U45+T45</f>
        <v>-5</v>
      </c>
      <c r="W45" s="3">
        <v>4</v>
      </c>
      <c r="X45" s="3" t="s">
        <v>219</v>
      </c>
      <c r="Y45" s="27" t="s">
        <v>9</v>
      </c>
      <c r="Z45" s="13" t="str">
        <f>L45</f>
        <v>Nagymaros</v>
      </c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</row>
    <row r="46" spans="1:82" ht="15">
      <c r="A46" t="s">
        <v>50</v>
      </c>
      <c r="B46" s="25">
        <v>0.625</v>
      </c>
      <c r="C46">
        <v>2</v>
      </c>
      <c r="D46" t="str">
        <f>AX8</f>
        <v>Dev-III B</v>
      </c>
      <c r="E46" s="8" t="str">
        <f>AX12</f>
        <v>Alytus</v>
      </c>
      <c r="F46" s="8" t="str">
        <f>AX10</f>
        <v>Powiśle</v>
      </c>
      <c r="G46" s="8">
        <v>3</v>
      </c>
      <c r="H46" s="8">
        <v>5</v>
      </c>
      <c r="I46" s="8" t="str">
        <f>AX3</f>
        <v>SET</v>
      </c>
      <c r="J46" s="24" t="str">
        <f>J31</f>
        <v>Dev-III A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</row>
    <row r="47" spans="1:82" ht="15.75" thickBot="1">
      <c r="A47" s="28" t="s">
        <v>51</v>
      </c>
      <c r="B47" s="29">
        <v>0.625</v>
      </c>
      <c r="C47" s="28">
        <v>3</v>
      </c>
      <c r="D47" s="28" t="str">
        <f>D46</f>
        <v>Dev-III B</v>
      </c>
      <c r="E47" s="30" t="str">
        <f>AX9</f>
        <v>MOSW</v>
      </c>
      <c r="F47" s="30" t="str">
        <f>AX11</f>
        <v>Tanew B</v>
      </c>
      <c r="G47" s="30">
        <v>3</v>
      </c>
      <c r="H47" s="30">
        <v>0</v>
      </c>
      <c r="I47" s="30" t="str">
        <f>AX4</f>
        <v>KTW</v>
      </c>
      <c r="J47" s="31" t="str">
        <f>J46</f>
        <v>Dev-III A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</row>
    <row r="48" spans="1:82" ht="15.75" thickTop="1">
      <c r="A48" t="s">
        <v>52</v>
      </c>
      <c r="B48" s="25">
        <v>0.6458333333333334</v>
      </c>
      <c r="C48">
        <v>1</v>
      </c>
      <c r="D48" t="str">
        <f>L17</f>
        <v>DEV-I D</v>
      </c>
      <c r="E48" s="8" t="str">
        <f>L19</f>
        <v>MOSW</v>
      </c>
      <c r="F48" s="8" t="str">
        <f>L20</f>
        <v>Nagymaros</v>
      </c>
      <c r="G48" s="8">
        <v>8</v>
      </c>
      <c r="H48" s="8">
        <v>4</v>
      </c>
      <c r="I48" s="8" t="str">
        <f>L29</f>
        <v>UKK</v>
      </c>
      <c r="J48" s="24" t="str">
        <f>L27</f>
        <v>DEV-I F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</row>
    <row r="49" spans="1:82" ht="15">
      <c r="A49" t="s">
        <v>53</v>
      </c>
      <c r="B49" s="25">
        <v>0.6458333333333334</v>
      </c>
      <c r="C49">
        <v>2</v>
      </c>
      <c r="D49" t="str">
        <f>AD24</f>
        <v>Dev-II E</v>
      </c>
      <c r="E49" s="8" t="str">
        <f>AD26</f>
        <v>MOSW</v>
      </c>
      <c r="F49" s="8" t="str">
        <f>AD27</f>
        <v>Powiśle</v>
      </c>
      <c r="G49" s="8">
        <v>7</v>
      </c>
      <c r="H49" s="8">
        <v>2</v>
      </c>
      <c r="I49" s="8" t="str">
        <f>AD38</f>
        <v>Olimpijczyk</v>
      </c>
      <c r="J49" s="24" t="str">
        <f>AD36</f>
        <v>Dev-II G</v>
      </c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</row>
    <row r="50" spans="1:10" ht="15.75" thickBot="1">
      <c r="A50" s="28" t="s">
        <v>54</v>
      </c>
      <c r="B50" s="29">
        <v>0.6458333333333334</v>
      </c>
      <c r="C50" s="28">
        <v>3</v>
      </c>
      <c r="D50" s="28" t="str">
        <f>AD24</f>
        <v>Dev-II E</v>
      </c>
      <c r="E50" s="30" t="str">
        <f>AD25</f>
        <v>Alytus</v>
      </c>
      <c r="F50" s="30" t="str">
        <f>AD28</f>
        <v>SET A</v>
      </c>
      <c r="G50" s="30">
        <v>11</v>
      </c>
      <c r="H50" s="30">
        <v>2</v>
      </c>
      <c r="I50" s="30" t="str">
        <f>AD37</f>
        <v>Wodniak</v>
      </c>
      <c r="J50" s="31" t="str">
        <f>AD36</f>
        <v>Dev-II G</v>
      </c>
    </row>
    <row r="51" spans="1:48" ht="15.75" thickTop="1">
      <c r="A51" t="s">
        <v>55</v>
      </c>
      <c r="B51" s="25">
        <v>0.6666666666666666</v>
      </c>
      <c r="C51">
        <v>1</v>
      </c>
      <c r="D51" t="str">
        <f>L22</f>
        <v>DEV-I E</v>
      </c>
      <c r="E51" s="8" t="str">
        <f>L24</f>
        <v>LESNA</v>
      </c>
      <c r="F51" s="8" t="str">
        <f>L25</f>
        <v>KWS</v>
      </c>
      <c r="G51" s="8">
        <v>7</v>
      </c>
      <c r="H51" s="8">
        <v>1</v>
      </c>
      <c r="I51" s="8" t="str">
        <f>L18</f>
        <v>SET</v>
      </c>
      <c r="J51" s="24" t="str">
        <f>L17</f>
        <v>DEV-I D</v>
      </c>
      <c r="AD51" s="3" t="s">
        <v>215</v>
      </c>
      <c r="AE51" s="4" t="s">
        <v>96</v>
      </c>
      <c r="AF51" s="5"/>
      <c r="AG51" s="4" t="s">
        <v>97</v>
      </c>
      <c r="AH51" s="5"/>
      <c r="AI51" s="4" t="s">
        <v>98</v>
      </c>
      <c r="AJ51" s="5"/>
      <c r="AK51" s="4" t="s">
        <v>99</v>
      </c>
      <c r="AL51" s="5"/>
      <c r="AM51" s="2" t="s">
        <v>155</v>
      </c>
      <c r="AN51" s="2"/>
      <c r="AO51" s="4" t="s">
        <v>156</v>
      </c>
      <c r="AP51" s="5"/>
      <c r="AQ51" s="3" t="s">
        <v>76</v>
      </c>
      <c r="AR51" s="3" t="s">
        <v>77</v>
      </c>
      <c r="AS51" s="3" t="s">
        <v>78</v>
      </c>
      <c r="AT51" s="3" t="s">
        <v>154</v>
      </c>
      <c r="AV51" s="13" t="s">
        <v>80</v>
      </c>
    </row>
    <row r="52" spans="1:48" ht="15">
      <c r="A52" t="s">
        <v>56</v>
      </c>
      <c r="B52" s="25">
        <v>0.6666666666666666</v>
      </c>
      <c r="C52">
        <v>2</v>
      </c>
      <c r="D52" t="str">
        <f>AD30</f>
        <v>Dev-II F</v>
      </c>
      <c r="E52" s="8" t="str">
        <f>AD31</f>
        <v>Kwisa</v>
      </c>
      <c r="F52" s="8" t="str">
        <f>AD34</f>
        <v>UKK</v>
      </c>
      <c r="G52" s="8">
        <v>5</v>
      </c>
      <c r="H52" s="8">
        <v>2</v>
      </c>
      <c r="I52" s="8" t="str">
        <f>AD41</f>
        <v>Nagymaros</v>
      </c>
      <c r="J52" s="24" t="str">
        <f>AD36</f>
        <v>Dev-II G</v>
      </c>
      <c r="AD52" s="3" t="str">
        <f>Z33</f>
        <v>SET</v>
      </c>
      <c r="AE52" s="6"/>
      <c r="AF52" s="6"/>
      <c r="AG52" s="6"/>
      <c r="AH52" s="6"/>
      <c r="AI52" s="6"/>
      <c r="AJ52" s="6"/>
      <c r="AK52" s="6"/>
      <c r="AL52" s="6"/>
      <c r="AM52" s="3">
        <f>G86</f>
        <v>3</v>
      </c>
      <c r="AN52" s="3">
        <f>H86</f>
        <v>1</v>
      </c>
      <c r="AO52" s="9">
        <f>G96</f>
        <v>4</v>
      </c>
      <c r="AP52" s="3">
        <f>H96</f>
        <v>3</v>
      </c>
      <c r="AQ52" s="3">
        <f>AO52+AM52+AK52+AI52+AG52</f>
        <v>7</v>
      </c>
      <c r="AR52" s="3">
        <f>-AP52-AN52-AL52-AJ52-AH52</f>
        <v>-4</v>
      </c>
      <c r="AS52" s="3">
        <f aca="true" t="shared" si="1" ref="AS52:AS57">AR52+AQ52</f>
        <v>3</v>
      </c>
      <c r="AT52" s="3" t="s">
        <v>246</v>
      </c>
      <c r="AU52" s="1" t="s">
        <v>7</v>
      </c>
      <c r="AV52" s="8" t="str">
        <f>AD55</f>
        <v>WARSZAWA</v>
      </c>
    </row>
    <row r="53" spans="1:48" ht="15.75" thickBot="1">
      <c r="A53" s="28" t="s">
        <v>57</v>
      </c>
      <c r="B53" s="29">
        <v>0.8541666666666666</v>
      </c>
      <c r="C53" s="28">
        <v>3</v>
      </c>
      <c r="D53" s="28" t="str">
        <f>D52</f>
        <v>Dev-II F</v>
      </c>
      <c r="E53" s="30" t="str">
        <f>AD32</f>
        <v>Poland U-18</v>
      </c>
      <c r="F53" s="30" t="str">
        <f>AD33</f>
        <v>SET B</v>
      </c>
      <c r="G53" s="30">
        <v>5</v>
      </c>
      <c r="H53" s="30">
        <v>4</v>
      </c>
      <c r="I53" s="30" t="str">
        <f>AD39</f>
        <v>WOPR</v>
      </c>
      <c r="J53" s="31" t="str">
        <f>AD36</f>
        <v>Dev-II G</v>
      </c>
      <c r="AC53" s="43"/>
      <c r="AD53" s="11" t="str">
        <f>Z38</f>
        <v>VIDRA</v>
      </c>
      <c r="AE53" s="6"/>
      <c r="AF53" s="6"/>
      <c r="AG53" s="6"/>
      <c r="AH53" s="6"/>
      <c r="AI53" s="6"/>
      <c r="AJ53" s="6"/>
      <c r="AK53" s="3">
        <f>G94</f>
        <v>5</v>
      </c>
      <c r="AL53" s="3">
        <f>H94</f>
        <v>8</v>
      </c>
      <c r="AM53" s="6"/>
      <c r="AN53" s="6"/>
      <c r="AO53" s="9">
        <f>G87</f>
        <v>4</v>
      </c>
      <c r="AP53" s="3">
        <f>H87</f>
        <v>7</v>
      </c>
      <c r="AQ53" s="3">
        <f>AO53+AM53+AK53+AI53+AE53</f>
        <v>9</v>
      </c>
      <c r="AR53" s="3">
        <f>-AP53-AN53-AL53-AJ53-AF53</f>
        <v>-15</v>
      </c>
      <c r="AS53" s="3">
        <f t="shared" si="1"/>
        <v>-6</v>
      </c>
      <c r="AT53" s="3" t="s">
        <v>247</v>
      </c>
      <c r="AU53" s="1" t="s">
        <v>8</v>
      </c>
      <c r="AV53" s="8" t="str">
        <f>AD52</f>
        <v>SET</v>
      </c>
    </row>
    <row r="54" spans="1:48" ht="15.75" thickTop="1">
      <c r="A54" t="s">
        <v>58</v>
      </c>
      <c r="B54" s="25">
        <v>0.6875</v>
      </c>
      <c r="C54">
        <v>1</v>
      </c>
      <c r="D54" t="str">
        <f>L27</f>
        <v>DEV-I F</v>
      </c>
      <c r="E54" s="8" t="str">
        <f>L29</f>
        <v>UKK</v>
      </c>
      <c r="F54" s="8" t="str">
        <f>L30</f>
        <v>WARSZAWA</v>
      </c>
      <c r="G54" s="8">
        <v>2</v>
      </c>
      <c r="H54" s="8">
        <v>4</v>
      </c>
      <c r="I54" s="8" t="str">
        <f>L23</f>
        <v>VIDRA</v>
      </c>
      <c r="J54" s="24" t="str">
        <f>L22</f>
        <v>DEV-I E</v>
      </c>
      <c r="AD54" s="3" t="str">
        <f>Z43</f>
        <v>KALISZ</v>
      </c>
      <c r="AE54" s="6"/>
      <c r="AF54" s="6"/>
      <c r="AG54" s="6"/>
      <c r="AH54" s="6"/>
      <c r="AI54" s="6"/>
      <c r="AJ54" s="6"/>
      <c r="AK54" s="9">
        <f>G88</f>
        <v>4</v>
      </c>
      <c r="AL54" s="9">
        <f>H88</f>
        <v>5</v>
      </c>
      <c r="AM54" s="9">
        <f>G95</f>
        <v>6</v>
      </c>
      <c r="AN54" s="9">
        <f>H95</f>
        <v>1</v>
      </c>
      <c r="AO54" s="6"/>
      <c r="AP54" s="6"/>
      <c r="AQ54" s="3">
        <f>AO54+AM54+AK54+AG54+AE54</f>
        <v>10</v>
      </c>
      <c r="AR54" s="3">
        <f>-AP54-AN54-AL54-AH54-AF54</f>
        <v>-6</v>
      </c>
      <c r="AS54" s="3">
        <f t="shared" si="1"/>
        <v>4</v>
      </c>
      <c r="AT54" s="3" t="s">
        <v>249</v>
      </c>
      <c r="AU54" s="1" t="s">
        <v>9</v>
      </c>
      <c r="AV54" s="8" t="str">
        <f>AD54</f>
        <v>KALISZ</v>
      </c>
    </row>
    <row r="55" spans="1:48" ht="15">
      <c r="A55" t="s">
        <v>59</v>
      </c>
      <c r="B55" s="25">
        <v>0.6875</v>
      </c>
      <c r="C55">
        <v>2</v>
      </c>
      <c r="D55" t="str">
        <f>AD36</f>
        <v>Dev-II G</v>
      </c>
      <c r="E55" s="8" t="str">
        <f>AD37</f>
        <v>Wodniak</v>
      </c>
      <c r="F55" s="8" t="str">
        <f>AD39</f>
        <v>WOPR</v>
      </c>
      <c r="G55" s="8">
        <v>7</v>
      </c>
      <c r="H55" s="8">
        <v>0</v>
      </c>
      <c r="I55" s="8" t="str">
        <f>AD26</f>
        <v>MOSW</v>
      </c>
      <c r="J55" s="24" t="str">
        <f>AD24</f>
        <v>Dev-II E</v>
      </c>
      <c r="AD55" s="3" t="str">
        <f>Z34</f>
        <v>WARSZAWA</v>
      </c>
      <c r="AE55" s="6"/>
      <c r="AF55" s="6"/>
      <c r="AG55" s="3">
        <f>AL53</f>
        <v>8</v>
      </c>
      <c r="AH55" s="3">
        <f>AK53</f>
        <v>5</v>
      </c>
      <c r="AI55" s="3">
        <f>AL54</f>
        <v>5</v>
      </c>
      <c r="AJ55" s="3">
        <f>AK54</f>
        <v>4</v>
      </c>
      <c r="AK55" s="6"/>
      <c r="AL55" s="6"/>
      <c r="AM55" s="6"/>
      <c r="AN55" s="6"/>
      <c r="AO55" s="6"/>
      <c r="AP55" s="6"/>
      <c r="AQ55" s="3">
        <f>AO55+AM55+AI55+AG55+AE55</f>
        <v>13</v>
      </c>
      <c r="AR55" s="3">
        <f>-AP55-AN55-AJ55-AH55-AF55</f>
        <v>-9</v>
      </c>
      <c r="AS55" s="3">
        <f t="shared" si="1"/>
        <v>4</v>
      </c>
      <c r="AT55" s="3" t="s">
        <v>245</v>
      </c>
      <c r="AU55" s="1" t="s">
        <v>10</v>
      </c>
      <c r="AV55" s="8" t="str">
        <f>AD57</f>
        <v>LESNA</v>
      </c>
    </row>
    <row r="56" spans="1:48" ht="15.75" thickBot="1">
      <c r="A56" s="28" t="s">
        <v>60</v>
      </c>
      <c r="B56" s="29">
        <v>0.6875</v>
      </c>
      <c r="C56" s="28">
        <v>3</v>
      </c>
      <c r="D56" s="28" t="str">
        <f>AD36</f>
        <v>Dev-II G</v>
      </c>
      <c r="E56" s="30" t="str">
        <f>AD38</f>
        <v>Olimpijczyk</v>
      </c>
      <c r="F56" s="30" t="str">
        <f>AD42</f>
        <v>KTW</v>
      </c>
      <c r="G56" s="30">
        <v>5</v>
      </c>
      <c r="H56" s="30">
        <v>2</v>
      </c>
      <c r="I56" s="30" t="str">
        <f>AD27</f>
        <v>Powiśle</v>
      </c>
      <c r="J56" s="31" t="str">
        <f>AD24</f>
        <v>Dev-II E</v>
      </c>
      <c r="AD56" s="9" t="str">
        <f>Z39</f>
        <v>MOSW</v>
      </c>
      <c r="AE56" s="9">
        <f>AN52</f>
        <v>1</v>
      </c>
      <c r="AF56" s="9">
        <f>AM52</f>
        <v>3</v>
      </c>
      <c r="AG56" s="6"/>
      <c r="AH56" s="6"/>
      <c r="AI56" s="9">
        <f>AN54</f>
        <v>1</v>
      </c>
      <c r="AJ56" s="9">
        <f>AM54</f>
        <v>6</v>
      </c>
      <c r="AK56" s="6"/>
      <c r="AL56" s="6"/>
      <c r="AM56" s="6"/>
      <c r="AN56" s="6"/>
      <c r="AO56" s="6"/>
      <c r="AP56" s="6"/>
      <c r="AQ56" s="9">
        <f>AO56+AK56+AI56+AG56+AE56</f>
        <v>2</v>
      </c>
      <c r="AR56" s="9">
        <f>-AP56-AL56-AJ56-AH56-AF56</f>
        <v>-9</v>
      </c>
      <c r="AS56" s="9">
        <f t="shared" si="1"/>
        <v>-7</v>
      </c>
      <c r="AT56" s="9" t="s">
        <v>248</v>
      </c>
      <c r="AU56" s="1" t="s">
        <v>11</v>
      </c>
      <c r="AV56" s="8" t="str">
        <f>AD53</f>
        <v>VIDRA</v>
      </c>
    </row>
    <row r="57" spans="1:48" ht="15.75" thickTop="1">
      <c r="A57" t="s">
        <v>61</v>
      </c>
      <c r="B57" s="25">
        <v>0.7083333333333334</v>
      </c>
      <c r="C57">
        <v>1</v>
      </c>
      <c r="D57" t="str">
        <f>L32</f>
        <v>DEV-I G</v>
      </c>
      <c r="E57" s="8" t="str">
        <f>L33</f>
        <v>SET</v>
      </c>
      <c r="F57" s="8" t="str">
        <f>L35</f>
        <v>KWS</v>
      </c>
      <c r="G57" s="8">
        <v>13</v>
      </c>
      <c r="H57" s="8">
        <v>2</v>
      </c>
      <c r="I57" s="8" t="str">
        <f>L43</f>
        <v>KALISZ</v>
      </c>
      <c r="J57" s="24" t="str">
        <f>L42</f>
        <v>DEV-I I</v>
      </c>
      <c r="AD57" s="9" t="str">
        <f>Z44</f>
        <v>LESNA</v>
      </c>
      <c r="AE57" s="9">
        <f>AP52</f>
        <v>3</v>
      </c>
      <c r="AF57" s="9">
        <f>AO52</f>
        <v>4</v>
      </c>
      <c r="AG57" s="9">
        <f>AP53</f>
        <v>7</v>
      </c>
      <c r="AH57" s="9">
        <f>AO53</f>
        <v>4</v>
      </c>
      <c r="AI57" s="6"/>
      <c r="AJ57" s="6"/>
      <c r="AK57" s="6"/>
      <c r="AL57" s="6"/>
      <c r="AM57" s="6"/>
      <c r="AN57" s="6"/>
      <c r="AO57" s="6"/>
      <c r="AP57" s="6"/>
      <c r="AQ57" s="9">
        <f>AM57+AK57+AI57+AG57+AE57</f>
        <v>10</v>
      </c>
      <c r="AR57" s="9">
        <f>-AN57-AL57-AJ57-AH57-AF57</f>
        <v>-8</v>
      </c>
      <c r="AS57" s="9">
        <f t="shared" si="1"/>
        <v>2</v>
      </c>
      <c r="AT57" s="9" t="s">
        <v>250</v>
      </c>
      <c r="AU57" s="1" t="s">
        <v>12</v>
      </c>
      <c r="AV57" s="8" t="str">
        <f>AD56</f>
        <v>MOSW</v>
      </c>
    </row>
    <row r="58" spans="1:10" ht="15">
      <c r="A58" t="s">
        <v>62</v>
      </c>
      <c r="B58" s="25">
        <v>0.7083333333333334</v>
      </c>
      <c r="C58">
        <v>2</v>
      </c>
      <c r="D58" t="str">
        <f>AX2</f>
        <v>Dev-III A</v>
      </c>
      <c r="E58" s="8" t="str">
        <f>AX3</f>
        <v>SET</v>
      </c>
      <c r="F58" s="8" t="str">
        <f>AX6</f>
        <v>Nagymaros</v>
      </c>
      <c r="G58" s="8">
        <v>10</v>
      </c>
      <c r="H58" s="8">
        <v>2</v>
      </c>
      <c r="I58" s="8" t="str">
        <f>AX10</f>
        <v>Powiśle</v>
      </c>
      <c r="J58" s="24" t="str">
        <f>AX8</f>
        <v>Dev-III B</v>
      </c>
    </row>
    <row r="59" spans="1:10" ht="15.75" thickBot="1">
      <c r="A59" s="28" t="s">
        <v>63</v>
      </c>
      <c r="B59" s="29">
        <v>0.7083333333333334</v>
      </c>
      <c r="C59" s="28">
        <v>3</v>
      </c>
      <c r="D59" s="28" t="str">
        <f>AD36</f>
        <v>Dev-II G</v>
      </c>
      <c r="E59" s="30" t="str">
        <f>AD40</f>
        <v>Tanew</v>
      </c>
      <c r="F59" s="30" t="str">
        <f>AD41</f>
        <v>Nagymaros</v>
      </c>
      <c r="G59" s="30">
        <v>0</v>
      </c>
      <c r="H59" s="30">
        <v>10</v>
      </c>
      <c r="I59" s="30" t="str">
        <f>AD31</f>
        <v>Kwisa</v>
      </c>
      <c r="J59" s="31" t="str">
        <f>AD30</f>
        <v>Dev-II F</v>
      </c>
    </row>
    <row r="60" spans="1:48" ht="15.75" thickTop="1">
      <c r="A60" t="s">
        <v>64</v>
      </c>
      <c r="B60" s="25">
        <v>0.7291666666666666</v>
      </c>
      <c r="C60">
        <v>1</v>
      </c>
      <c r="D60" t="str">
        <f>L37</f>
        <v>DEV-I H</v>
      </c>
      <c r="E60" s="8" t="str">
        <f>L38</f>
        <v>VIDRA</v>
      </c>
      <c r="F60" s="8" t="str">
        <f>L40</f>
        <v>UKK</v>
      </c>
      <c r="G60" s="8">
        <v>9</v>
      </c>
      <c r="H60" s="8">
        <v>1</v>
      </c>
      <c r="I60" s="8" t="str">
        <f>L34</f>
        <v>WARSZAWA</v>
      </c>
      <c r="J60" s="24" t="str">
        <f>L32</f>
        <v>DEV-I G</v>
      </c>
      <c r="AD60" s="3" t="s">
        <v>216</v>
      </c>
      <c r="AE60" s="4" t="s">
        <v>81</v>
      </c>
      <c r="AF60" s="5"/>
      <c r="AG60" s="4" t="s">
        <v>82</v>
      </c>
      <c r="AH60" s="5"/>
      <c r="AI60" s="4" t="s">
        <v>83</v>
      </c>
      <c r="AJ60" s="5"/>
      <c r="AK60" s="18"/>
      <c r="AL60" s="19"/>
      <c r="AM60" s="19"/>
      <c r="AN60" s="19"/>
      <c r="AO60" s="5"/>
      <c r="AP60" s="3" t="s">
        <v>76</v>
      </c>
      <c r="AQ60" s="3" t="s">
        <v>77</v>
      </c>
      <c r="AR60" s="3" t="s">
        <v>78</v>
      </c>
      <c r="AS60" s="3" t="s">
        <v>79</v>
      </c>
      <c r="AT60" s="3" t="s">
        <v>80</v>
      </c>
      <c r="AV60" s="13" t="s">
        <v>80</v>
      </c>
    </row>
    <row r="61" spans="1:48" ht="15">
      <c r="A61" t="s">
        <v>65</v>
      </c>
      <c r="B61" s="25">
        <v>0.7291666666666666</v>
      </c>
      <c r="C61">
        <v>2</v>
      </c>
      <c r="D61" t="str">
        <f>AX2</f>
        <v>Dev-III A</v>
      </c>
      <c r="E61" s="8" t="str">
        <f>AX5</f>
        <v>Tanew A</v>
      </c>
      <c r="F61" s="8" t="str">
        <f>AX4</f>
        <v>KTW</v>
      </c>
      <c r="G61" s="8">
        <v>5</v>
      </c>
      <c r="H61" s="8">
        <v>9</v>
      </c>
      <c r="I61" s="8" t="str">
        <f>AX11</f>
        <v>Tanew B</v>
      </c>
      <c r="J61" s="24" t="str">
        <f>J58</f>
        <v>Dev-III B</v>
      </c>
      <c r="AD61" s="3" t="str">
        <f>Z35</f>
        <v>KWS</v>
      </c>
      <c r="AE61" s="6"/>
      <c r="AF61" s="6"/>
      <c r="AG61" s="3">
        <f>G91</f>
        <v>0</v>
      </c>
      <c r="AH61" s="3">
        <f>H91</f>
        <v>6</v>
      </c>
      <c r="AI61" s="3">
        <f>H106</f>
        <v>2</v>
      </c>
      <c r="AJ61" s="3">
        <f>G106</f>
        <v>3</v>
      </c>
      <c r="AK61" s="6"/>
      <c r="AL61" s="6"/>
      <c r="AM61" s="6"/>
      <c r="AN61" s="6"/>
      <c r="AO61" s="7"/>
      <c r="AP61" s="3">
        <f>AG61+AI61+AK61</f>
        <v>2</v>
      </c>
      <c r="AQ61" s="3">
        <f>-AJ61-AH61-AL61</f>
        <v>-9</v>
      </c>
      <c r="AR61" s="3">
        <f>AQ61+AP61</f>
        <v>-7</v>
      </c>
      <c r="AS61" s="3">
        <v>2</v>
      </c>
      <c r="AT61" s="3" t="s">
        <v>219</v>
      </c>
      <c r="AU61" s="1" t="s">
        <v>7</v>
      </c>
      <c r="AV61" s="8" t="str">
        <f>AD63</f>
        <v>Nagymaros</v>
      </c>
    </row>
    <row r="62" spans="1:48" ht="15.75" thickBot="1">
      <c r="A62" s="28" t="s">
        <v>66</v>
      </c>
      <c r="B62" s="29">
        <v>0.7291666666666666</v>
      </c>
      <c r="C62" s="28">
        <v>3</v>
      </c>
      <c r="D62" s="28" t="str">
        <f>AX8</f>
        <v>Dev-III B</v>
      </c>
      <c r="E62" s="30" t="str">
        <f>AX9</f>
        <v>MOSW</v>
      </c>
      <c r="F62" s="30" t="str">
        <f>AX12</f>
        <v>Alytus</v>
      </c>
      <c r="G62" s="30">
        <v>7</v>
      </c>
      <c r="H62" s="30">
        <v>2</v>
      </c>
      <c r="I62" s="30" t="str">
        <f>AD37</f>
        <v>Wodniak</v>
      </c>
      <c r="J62" s="31" t="str">
        <f>AD36</f>
        <v>Dev-II G</v>
      </c>
      <c r="AD62" s="3" t="str">
        <f>Z40</f>
        <v>UKK</v>
      </c>
      <c r="AE62" s="3">
        <f>AH61</f>
        <v>6</v>
      </c>
      <c r="AF62" s="3">
        <f>AG61</f>
        <v>0</v>
      </c>
      <c r="AG62" s="6"/>
      <c r="AH62" s="6"/>
      <c r="AI62" s="3">
        <f>G114</f>
        <v>3</v>
      </c>
      <c r="AJ62" s="3">
        <f>H114</f>
        <v>4</v>
      </c>
      <c r="AK62" s="6"/>
      <c r="AL62" s="6"/>
      <c r="AM62" s="6"/>
      <c r="AN62" s="6"/>
      <c r="AO62" s="7"/>
      <c r="AP62" s="3">
        <f>AI62+AE62+AK62</f>
        <v>9</v>
      </c>
      <c r="AQ62" s="3">
        <f>-AF62-AJ62-AL62</f>
        <v>-4</v>
      </c>
      <c r="AR62" s="3">
        <f>AQ62+AP62</f>
        <v>5</v>
      </c>
      <c r="AS62" s="3">
        <v>4</v>
      </c>
      <c r="AT62" s="3" t="s">
        <v>218</v>
      </c>
      <c r="AU62" s="1" t="s">
        <v>8</v>
      </c>
      <c r="AV62" s="8" t="str">
        <f>AD62</f>
        <v>UKK</v>
      </c>
    </row>
    <row r="63" spans="1:48" ht="15.75" thickTop="1">
      <c r="A63" t="s">
        <v>67</v>
      </c>
      <c r="B63" s="25">
        <v>0.75</v>
      </c>
      <c r="C63">
        <v>1</v>
      </c>
      <c r="D63" t="str">
        <f>L42</f>
        <v>DEV-I I</v>
      </c>
      <c r="E63" s="8" t="str">
        <f>L43</f>
        <v>KALISZ</v>
      </c>
      <c r="F63" s="8" t="str">
        <f>L45</f>
        <v>Nagymaros</v>
      </c>
      <c r="G63" s="8">
        <v>7</v>
      </c>
      <c r="H63" s="8">
        <v>2</v>
      </c>
      <c r="I63" s="8" t="str">
        <f>L39</f>
        <v>MOSW</v>
      </c>
      <c r="J63" s="24" t="str">
        <f>L37</f>
        <v>DEV-I H</v>
      </c>
      <c r="AC63" s="43"/>
      <c r="AD63" s="17" t="str">
        <f>Z45</f>
        <v>Nagymaros</v>
      </c>
      <c r="AE63" s="3">
        <f>AJ61</f>
        <v>3</v>
      </c>
      <c r="AF63" s="3">
        <f>AI61</f>
        <v>2</v>
      </c>
      <c r="AG63" s="3">
        <f>AJ62</f>
        <v>4</v>
      </c>
      <c r="AH63" s="3">
        <f>AI62</f>
        <v>3</v>
      </c>
      <c r="AI63" s="6"/>
      <c r="AJ63" s="6"/>
      <c r="AK63" s="6"/>
      <c r="AL63" s="6"/>
      <c r="AM63" s="6"/>
      <c r="AN63" s="6"/>
      <c r="AO63" s="7"/>
      <c r="AP63" s="3">
        <f>AE63+AG63+AK63</f>
        <v>7</v>
      </c>
      <c r="AQ63" s="3">
        <f>-AH63-AF63-AL63</f>
        <v>-5</v>
      </c>
      <c r="AR63" s="3">
        <f>AQ63+AP63</f>
        <v>2</v>
      </c>
      <c r="AS63" s="3">
        <v>6</v>
      </c>
      <c r="AT63" s="3" t="s">
        <v>221</v>
      </c>
      <c r="AU63" s="1" t="s">
        <v>9</v>
      </c>
      <c r="AV63" s="8" t="str">
        <f>AD61</f>
        <v>KWS</v>
      </c>
    </row>
    <row r="64" spans="1:10" ht="15">
      <c r="A64" t="s">
        <v>68</v>
      </c>
      <c r="B64" s="25">
        <v>0.75</v>
      </c>
      <c r="C64">
        <v>2</v>
      </c>
      <c r="D64" t="str">
        <f>BP2</f>
        <v>Dev-IV A</v>
      </c>
      <c r="E64" s="8" t="str">
        <f>BP4</f>
        <v xml:space="preserve">Powiśle </v>
      </c>
      <c r="F64" s="8" t="str">
        <f>BP5</f>
        <v>MOSW</v>
      </c>
      <c r="G64" s="8">
        <v>1</v>
      </c>
      <c r="H64" s="8">
        <v>11</v>
      </c>
      <c r="I64" s="8" t="str">
        <f>AD38</f>
        <v>Olimpijczyk</v>
      </c>
      <c r="J64" s="24" t="str">
        <f>AD36</f>
        <v>Dev-II G</v>
      </c>
    </row>
    <row r="65" spans="1:10" ht="15.75" thickBot="1">
      <c r="A65" s="28" t="s">
        <v>69</v>
      </c>
      <c r="B65" s="29">
        <v>0.75</v>
      </c>
      <c r="C65" s="28">
        <v>3</v>
      </c>
      <c r="D65" s="28" t="str">
        <f>D64</f>
        <v>Dev-IV A</v>
      </c>
      <c r="E65" s="30" t="str">
        <f>BP6</f>
        <v>Kanu K-ce</v>
      </c>
      <c r="F65" s="30" t="str">
        <f>BP3</f>
        <v>SET</v>
      </c>
      <c r="G65" s="30">
        <v>0</v>
      </c>
      <c r="H65" s="30">
        <v>14</v>
      </c>
      <c r="I65" s="30" t="str">
        <f>AD41</f>
        <v>Nagymaros</v>
      </c>
      <c r="J65" s="31" t="str">
        <f>AD36</f>
        <v>Dev-II G</v>
      </c>
    </row>
    <row r="66" spans="1:10" ht="15.75" thickTop="1">
      <c r="A66" t="s">
        <v>70</v>
      </c>
      <c r="B66" s="25">
        <v>0.7708333333333334</v>
      </c>
      <c r="C66">
        <v>1</v>
      </c>
      <c r="D66" t="str">
        <f>L32</f>
        <v>DEV-I G</v>
      </c>
      <c r="E66" s="8" t="str">
        <f>L34</f>
        <v>WARSZAWA</v>
      </c>
      <c r="F66" s="8" t="str">
        <f>L35</f>
        <v>KWS</v>
      </c>
      <c r="G66" s="8">
        <v>5</v>
      </c>
      <c r="H66" s="8">
        <v>3</v>
      </c>
      <c r="I66" s="8" t="str">
        <f>L44</f>
        <v>LESNA</v>
      </c>
      <c r="J66" s="24" t="str">
        <f>L42</f>
        <v>DEV-I I</v>
      </c>
    </row>
    <row r="67" spans="1:10" ht="15">
      <c r="A67" t="s">
        <v>71</v>
      </c>
      <c r="B67" s="25">
        <v>0.7708333333333334</v>
      </c>
      <c r="C67">
        <v>2</v>
      </c>
      <c r="D67" t="str">
        <f>AX8</f>
        <v>Dev-III B</v>
      </c>
      <c r="E67" s="8" t="str">
        <f>AX10</f>
        <v>Powiśle</v>
      </c>
      <c r="F67" s="8" t="str">
        <f>AX11</f>
        <v>Tanew B</v>
      </c>
      <c r="G67" s="8">
        <v>3</v>
      </c>
      <c r="H67" s="8">
        <v>0</v>
      </c>
      <c r="I67" s="8" t="str">
        <f>AD42</f>
        <v>KTW</v>
      </c>
      <c r="J67" s="24" t="str">
        <f>AD36</f>
        <v>Dev-II G</v>
      </c>
    </row>
    <row r="68" spans="1:10" ht="15.75" thickBot="1">
      <c r="A68" s="28" t="s">
        <v>72</v>
      </c>
      <c r="B68" s="29">
        <v>0.7708333333333334</v>
      </c>
      <c r="C68" s="28">
        <v>3</v>
      </c>
      <c r="D68" s="28" t="str">
        <f>AD24</f>
        <v>Dev-II E</v>
      </c>
      <c r="E68" s="30" t="str">
        <f>AD25</f>
        <v>Alytus</v>
      </c>
      <c r="F68" s="30" t="str">
        <f>AD26</f>
        <v>MOSW</v>
      </c>
      <c r="G68" s="30">
        <v>8</v>
      </c>
      <c r="H68" s="30">
        <v>1</v>
      </c>
      <c r="I68" s="30" t="str">
        <f>AD39</f>
        <v>WOPR</v>
      </c>
      <c r="J68" s="31" t="str">
        <f>AD36</f>
        <v>Dev-II G</v>
      </c>
    </row>
    <row r="69" spans="1:10" ht="15.75" thickTop="1">
      <c r="A69" t="s">
        <v>100</v>
      </c>
      <c r="B69" s="25">
        <v>0.7916666666666666</v>
      </c>
      <c r="C69">
        <v>1</v>
      </c>
      <c r="D69" t="str">
        <f>L37</f>
        <v>DEV-I H</v>
      </c>
      <c r="E69" s="8" t="str">
        <f>L39</f>
        <v>MOSW</v>
      </c>
      <c r="F69" s="8" t="str">
        <f>L40</f>
        <v>UKK</v>
      </c>
      <c r="G69" s="8">
        <v>7</v>
      </c>
      <c r="H69" s="8">
        <v>1</v>
      </c>
      <c r="I69" s="8" t="str">
        <f>AD32</f>
        <v>Poland U-18</v>
      </c>
      <c r="J69" s="24" t="str">
        <f>AD30</f>
        <v>Dev-II F</v>
      </c>
    </row>
    <row r="70" spans="1:10" ht="15">
      <c r="A70" t="s">
        <v>101</v>
      </c>
      <c r="B70" s="25">
        <v>0.7916666666666666</v>
      </c>
      <c r="C70">
        <v>2</v>
      </c>
      <c r="D70" t="str">
        <f>AD24</f>
        <v>Dev-II E</v>
      </c>
      <c r="E70" s="8" t="str">
        <f>AD27</f>
        <v>Powiśle</v>
      </c>
      <c r="F70" s="8" t="str">
        <f>AD28</f>
        <v>SET A</v>
      </c>
      <c r="G70" s="8">
        <v>4</v>
      </c>
      <c r="H70" s="8">
        <v>2</v>
      </c>
      <c r="I70" s="8" t="str">
        <f>AD40</f>
        <v>Tanew</v>
      </c>
      <c r="J70" s="24" t="str">
        <f>AD36</f>
        <v>Dev-II G</v>
      </c>
    </row>
    <row r="71" spans="1:10" ht="15.75" thickBot="1">
      <c r="A71" s="28" t="s">
        <v>102</v>
      </c>
      <c r="B71" s="29">
        <v>0.7916666666666666</v>
      </c>
      <c r="C71" s="28">
        <v>3</v>
      </c>
      <c r="D71" s="28" t="str">
        <f>L42</f>
        <v>DEV-I I</v>
      </c>
      <c r="E71" s="30" t="str">
        <f>L44</f>
        <v>LESNA</v>
      </c>
      <c r="F71" s="30" t="str">
        <f>L45</f>
        <v>Nagymaros</v>
      </c>
      <c r="G71" s="30">
        <v>3</v>
      </c>
      <c r="H71" s="30">
        <v>3</v>
      </c>
      <c r="I71" s="30" t="str">
        <f>L38</f>
        <v>VIDRA</v>
      </c>
      <c r="J71" s="31" t="str">
        <f>L37</f>
        <v>DEV-I H</v>
      </c>
    </row>
    <row r="72" spans="1:10" ht="15.75" thickTop="1">
      <c r="A72" t="s">
        <v>103</v>
      </c>
      <c r="B72" s="25">
        <v>0.8125</v>
      </c>
      <c r="C72">
        <v>1</v>
      </c>
      <c r="D72" t="str">
        <f>L32</f>
        <v>DEV-I G</v>
      </c>
      <c r="E72" s="8" t="str">
        <f>L33</f>
        <v>SET</v>
      </c>
      <c r="F72" s="8" t="str">
        <f>L34</f>
        <v>WARSZAWA</v>
      </c>
      <c r="G72" s="8">
        <v>9</v>
      </c>
      <c r="H72" s="8">
        <v>2</v>
      </c>
      <c r="I72" s="8" t="str">
        <f>L43</f>
        <v>KALISZ</v>
      </c>
      <c r="J72" s="24" t="str">
        <f>L42</f>
        <v>DEV-I I</v>
      </c>
    </row>
    <row r="73" spans="1:10" ht="15">
      <c r="A73" t="s">
        <v>104</v>
      </c>
      <c r="B73" s="25">
        <v>0.8125</v>
      </c>
      <c r="C73">
        <v>2</v>
      </c>
      <c r="D73" t="str">
        <f>AD30</f>
        <v>Dev-II F</v>
      </c>
      <c r="E73" s="8" t="str">
        <f>AD33</f>
        <v>SET B</v>
      </c>
      <c r="F73" s="8" t="str">
        <f>AD34</f>
        <v>UKK</v>
      </c>
      <c r="G73" s="8">
        <v>12</v>
      </c>
      <c r="H73" s="8">
        <v>4</v>
      </c>
      <c r="I73" s="8" t="str">
        <f>L39</f>
        <v>MOSW</v>
      </c>
      <c r="J73" s="24" t="str">
        <f>L37</f>
        <v>DEV-I H</v>
      </c>
    </row>
    <row r="74" spans="1:10" ht="15.75" thickBot="1">
      <c r="A74" s="28" t="s">
        <v>105</v>
      </c>
      <c r="B74" s="29">
        <v>0.8125</v>
      </c>
      <c r="C74" s="28">
        <v>3</v>
      </c>
      <c r="D74" s="28" t="str">
        <f>D73</f>
        <v>Dev-II F</v>
      </c>
      <c r="E74" s="30" t="str">
        <f>AD31</f>
        <v>Kwisa</v>
      </c>
      <c r="F74" s="30" t="str">
        <f>AD32</f>
        <v>Poland U-18</v>
      </c>
      <c r="G74" s="30">
        <v>6</v>
      </c>
      <c r="H74" s="30">
        <v>6</v>
      </c>
      <c r="I74" s="30" t="str">
        <f>AD28</f>
        <v>SET A</v>
      </c>
      <c r="J74" s="31" t="str">
        <f>J75</f>
        <v>Dev-II E</v>
      </c>
    </row>
    <row r="75" spans="1:10" ht="15.75" thickTop="1">
      <c r="A75" t="s">
        <v>106</v>
      </c>
      <c r="B75" s="25">
        <v>0.8333333333333334</v>
      </c>
      <c r="C75">
        <v>1</v>
      </c>
      <c r="D75" t="str">
        <f>AD36</f>
        <v>Dev-II G</v>
      </c>
      <c r="E75" s="8" t="str">
        <f>AD37</f>
        <v>Wodniak</v>
      </c>
      <c r="F75" s="8" t="str">
        <f>AD38</f>
        <v>Olimpijczyk</v>
      </c>
      <c r="G75" s="8">
        <v>6</v>
      </c>
      <c r="H75" s="8">
        <v>13</v>
      </c>
      <c r="I75" s="8" t="str">
        <f>AD25</f>
        <v>Alytus</v>
      </c>
      <c r="J75" s="24" t="str">
        <f>AD24</f>
        <v>Dev-II E</v>
      </c>
    </row>
    <row r="76" spans="1:10" ht="15">
      <c r="A76" t="s">
        <v>107</v>
      </c>
      <c r="B76" s="25">
        <v>0.8333333333333334</v>
      </c>
      <c r="C76">
        <v>2</v>
      </c>
      <c r="D76" t="str">
        <f>D75</f>
        <v>Dev-II G</v>
      </c>
      <c r="E76" s="8" t="str">
        <f>AD39</f>
        <v>WOPR</v>
      </c>
      <c r="F76" s="8" t="str">
        <f>AD40</f>
        <v>Tanew</v>
      </c>
      <c r="G76" s="8">
        <v>2</v>
      </c>
      <c r="H76" s="8">
        <v>7</v>
      </c>
      <c r="I76" s="8" t="str">
        <f>AD26</f>
        <v>MOSW</v>
      </c>
      <c r="J76" s="24" t="str">
        <f>J75</f>
        <v>Dev-II E</v>
      </c>
    </row>
    <row r="77" spans="1:10" ht="15.75" thickBot="1">
      <c r="A77" s="28" t="s">
        <v>108</v>
      </c>
      <c r="B77" s="29">
        <v>0.8333333333333334</v>
      </c>
      <c r="C77" s="28">
        <v>3</v>
      </c>
      <c r="D77" s="28" t="str">
        <f>D76</f>
        <v>Dev-II G</v>
      </c>
      <c r="E77" s="30" t="str">
        <f>AD41</f>
        <v>Nagymaros</v>
      </c>
      <c r="F77" s="30" t="str">
        <f>AD42</f>
        <v>KTW</v>
      </c>
      <c r="G77" s="30">
        <v>4</v>
      </c>
      <c r="H77" s="30">
        <v>3</v>
      </c>
      <c r="I77" s="30" t="str">
        <f>AD27</f>
        <v>Powiśle</v>
      </c>
      <c r="J77" s="31" t="str">
        <f>J76</f>
        <v>Dev-II E</v>
      </c>
    </row>
    <row r="78" ht="15.75" thickTop="1"/>
    <row r="79" spans="1:10" ht="27" thickBot="1">
      <c r="A79" s="32" t="s">
        <v>220</v>
      </c>
      <c r="B79" s="29"/>
      <c r="C79" s="28"/>
      <c r="D79" s="28"/>
      <c r="E79" s="30"/>
      <c r="F79" s="30"/>
      <c r="G79" s="30"/>
      <c r="H79" s="30"/>
      <c r="I79" s="30"/>
      <c r="J79" s="31"/>
    </row>
    <row r="80" spans="1:10" ht="15.75" thickTop="1">
      <c r="A80" t="s">
        <v>109</v>
      </c>
      <c r="B80" s="25" t="s">
        <v>164</v>
      </c>
      <c r="C80">
        <v>1</v>
      </c>
      <c r="D80" t="str">
        <f>L37</f>
        <v>DEV-I H</v>
      </c>
      <c r="E80" s="8" t="str">
        <f>L38</f>
        <v>VIDRA</v>
      </c>
      <c r="F80" s="8" t="str">
        <f>L39</f>
        <v>MOSW</v>
      </c>
      <c r="G80" s="8">
        <v>3</v>
      </c>
      <c r="H80" s="8">
        <v>3</v>
      </c>
      <c r="I80" s="8" t="str">
        <f>L33</f>
        <v>SET</v>
      </c>
      <c r="J80" s="24" t="str">
        <f>L32</f>
        <v>DEV-I G</v>
      </c>
    </row>
    <row r="81" spans="1:10" ht="15">
      <c r="A81" t="s">
        <v>110</v>
      </c>
      <c r="B81" s="25" t="s">
        <v>164</v>
      </c>
      <c r="C81">
        <v>2</v>
      </c>
      <c r="D81" t="str">
        <f>L42</f>
        <v>DEV-I I</v>
      </c>
      <c r="E81" s="8" t="str">
        <f>L43</f>
        <v>KALISZ</v>
      </c>
      <c r="F81" s="8" t="str">
        <f>L44</f>
        <v>LESNA</v>
      </c>
      <c r="G81" s="8">
        <v>2</v>
      </c>
      <c r="H81" s="8">
        <v>1</v>
      </c>
      <c r="I81" s="8" t="str">
        <f>L35</f>
        <v>KWS</v>
      </c>
      <c r="J81" s="24" t="str">
        <f>J80</f>
        <v>DEV-I G</v>
      </c>
    </row>
    <row r="82" spans="1:10" ht="15.75" thickBot="1">
      <c r="A82" s="28"/>
      <c r="B82" s="29" t="s">
        <v>164</v>
      </c>
      <c r="C82" s="28">
        <v>3</v>
      </c>
      <c r="D82" s="28"/>
      <c r="E82" s="30"/>
      <c r="F82" s="30"/>
      <c r="G82" s="30"/>
      <c r="H82" s="30"/>
      <c r="I82" s="30"/>
      <c r="J82" s="31"/>
    </row>
    <row r="83" spans="1:10" ht="15.75" thickTop="1">
      <c r="A83" t="s">
        <v>111</v>
      </c>
      <c r="B83" s="25">
        <v>0.3125</v>
      </c>
      <c r="C83">
        <v>1</v>
      </c>
      <c r="D83" t="str">
        <f>AD36</f>
        <v>Dev-II G</v>
      </c>
      <c r="E83" s="8" t="str">
        <f>AD42</f>
        <v>KTW</v>
      </c>
      <c r="F83" s="8" t="str">
        <f>AD40</f>
        <v>Tanew</v>
      </c>
      <c r="G83" s="8">
        <v>3</v>
      </c>
      <c r="H83" s="8">
        <v>5</v>
      </c>
      <c r="I83" s="8" t="str">
        <f>AD26</f>
        <v>MOSW</v>
      </c>
      <c r="J83" s="24" t="str">
        <f>AD24</f>
        <v>Dev-II E</v>
      </c>
    </row>
    <row r="84" spans="1:10" ht="15">
      <c r="A84" t="s">
        <v>112</v>
      </c>
      <c r="B84" s="25">
        <v>0.3125</v>
      </c>
      <c r="C84">
        <v>2</v>
      </c>
      <c r="D84" t="str">
        <f>D83</f>
        <v>Dev-II G</v>
      </c>
      <c r="E84" s="8" t="str">
        <f>AD38</f>
        <v>Olimpijczyk</v>
      </c>
      <c r="F84" s="8" t="str">
        <f>AD39</f>
        <v>WOPR</v>
      </c>
      <c r="G84" s="8">
        <v>2</v>
      </c>
      <c r="H84" s="8">
        <v>3</v>
      </c>
      <c r="I84" s="8" t="str">
        <f>AD28</f>
        <v>SET A</v>
      </c>
      <c r="J84" s="24" t="str">
        <f>AD24</f>
        <v>Dev-II E</v>
      </c>
    </row>
    <row r="85" spans="1:10" ht="15.75" thickBot="1">
      <c r="A85" s="28" t="s">
        <v>113</v>
      </c>
      <c r="B85" s="29">
        <v>0.3125</v>
      </c>
      <c r="C85" s="28">
        <v>3</v>
      </c>
      <c r="D85" s="28" t="str">
        <f>D84</f>
        <v>Dev-II G</v>
      </c>
      <c r="E85" s="30" t="str">
        <f>AD37</f>
        <v>Wodniak</v>
      </c>
      <c r="F85" s="30" t="str">
        <f>AD41</f>
        <v>Nagymaros</v>
      </c>
      <c r="G85" s="30">
        <v>6</v>
      </c>
      <c r="H85" s="30">
        <v>2</v>
      </c>
      <c r="I85" s="30" t="str">
        <f>AD34</f>
        <v>UKK</v>
      </c>
      <c r="J85" s="31" t="str">
        <f>AD30</f>
        <v>Dev-II F</v>
      </c>
    </row>
    <row r="86" spans="1:10" ht="15.75" thickTop="1">
      <c r="A86" t="s">
        <v>114</v>
      </c>
      <c r="B86" s="25">
        <v>0.3333333333333333</v>
      </c>
      <c r="C86">
        <v>1</v>
      </c>
      <c r="D86" t="str">
        <f>AD51</f>
        <v>DEV-I J</v>
      </c>
      <c r="E86" s="8" t="str">
        <f>AD52</f>
        <v>SET</v>
      </c>
      <c r="F86" s="8" t="str">
        <f>AD56</f>
        <v>MOSW</v>
      </c>
      <c r="G86" s="8">
        <v>3</v>
      </c>
      <c r="H86" s="8">
        <v>1</v>
      </c>
      <c r="I86" s="8" t="str">
        <f>AD63</f>
        <v>Nagymaros</v>
      </c>
      <c r="J86" s="24" t="str">
        <f>AD60</f>
        <v>DEV-I K</v>
      </c>
    </row>
    <row r="87" spans="1:10" ht="15">
      <c r="A87" t="s">
        <v>115</v>
      </c>
      <c r="B87" s="25">
        <v>0.3333333333333333</v>
      </c>
      <c r="C87">
        <v>2</v>
      </c>
      <c r="D87" t="str">
        <f>AD51</f>
        <v>DEV-I J</v>
      </c>
      <c r="E87" s="8" t="str">
        <f>AD53</f>
        <v>VIDRA</v>
      </c>
      <c r="F87" s="8" t="str">
        <f>AD57</f>
        <v>LESNA</v>
      </c>
      <c r="G87" s="8">
        <v>4</v>
      </c>
      <c r="H87" s="8">
        <v>7</v>
      </c>
      <c r="I87" s="8" t="str">
        <f>AD27</f>
        <v>Powiśle</v>
      </c>
      <c r="J87" s="24" t="str">
        <f>AD24</f>
        <v>Dev-II E</v>
      </c>
    </row>
    <row r="88" spans="1:10" ht="15.75" thickBot="1">
      <c r="A88" s="28" t="s">
        <v>116</v>
      </c>
      <c r="B88" s="29">
        <v>0.3333333333333333</v>
      </c>
      <c r="C88" s="28">
        <v>3</v>
      </c>
      <c r="D88" s="28" t="str">
        <f>D87</f>
        <v>DEV-I J</v>
      </c>
      <c r="E88" s="30" t="str">
        <f>AD54</f>
        <v>KALISZ</v>
      </c>
      <c r="F88" s="30" t="str">
        <f>AD55</f>
        <v>WARSZAWA</v>
      </c>
      <c r="G88" s="30">
        <v>4</v>
      </c>
      <c r="H88" s="30">
        <v>5</v>
      </c>
      <c r="I88" s="30" t="str">
        <f>AD25</f>
        <v>Alytus</v>
      </c>
      <c r="J88" s="31" t="str">
        <f>AD24</f>
        <v>Dev-II E</v>
      </c>
    </row>
    <row r="89" spans="1:10" ht="15.75" thickTop="1">
      <c r="A89" t="s">
        <v>117</v>
      </c>
      <c r="B89" s="25">
        <v>0.3541666666666667</v>
      </c>
      <c r="C89">
        <v>1</v>
      </c>
      <c r="D89" t="str">
        <f>AD30</f>
        <v>Dev-II F</v>
      </c>
      <c r="E89" s="8" t="str">
        <f>AD31</f>
        <v>Kwisa</v>
      </c>
      <c r="F89" s="8" t="str">
        <f>AD33</f>
        <v>SET B</v>
      </c>
      <c r="G89" s="8">
        <v>5</v>
      </c>
      <c r="H89" s="8">
        <v>6</v>
      </c>
      <c r="I89" s="8" t="str">
        <f>AD42</f>
        <v>KTW</v>
      </c>
      <c r="J89" s="24" t="str">
        <f>AD36</f>
        <v>Dev-II G</v>
      </c>
    </row>
    <row r="90" spans="1:10" ht="15">
      <c r="A90" t="s">
        <v>118</v>
      </c>
      <c r="B90" s="25">
        <v>0.3541666666666667</v>
      </c>
      <c r="C90">
        <v>2</v>
      </c>
      <c r="D90" t="str">
        <f>D89</f>
        <v>Dev-II F</v>
      </c>
      <c r="E90" s="8" t="str">
        <f>AD32</f>
        <v>Poland U-18</v>
      </c>
      <c r="F90" s="8" t="str">
        <f>AD34</f>
        <v>UKK</v>
      </c>
      <c r="G90" s="8">
        <v>7</v>
      </c>
      <c r="H90" s="8">
        <v>3</v>
      </c>
      <c r="I90" s="8" t="str">
        <f>AD41</f>
        <v>Nagymaros</v>
      </c>
      <c r="J90" s="24" t="str">
        <f>AD36</f>
        <v>Dev-II G</v>
      </c>
    </row>
    <row r="91" spans="1:10" ht="15.75" thickBot="1">
      <c r="A91" s="28" t="s">
        <v>119</v>
      </c>
      <c r="B91" s="29">
        <v>0.3541666666666667</v>
      </c>
      <c r="C91" s="28">
        <v>3</v>
      </c>
      <c r="D91" s="28" t="str">
        <f>AD60</f>
        <v>DEV-I K</v>
      </c>
      <c r="E91" s="30" t="str">
        <f>AD61</f>
        <v>KWS</v>
      </c>
      <c r="F91" s="30" t="str">
        <f>AD62</f>
        <v>UKK</v>
      </c>
      <c r="G91" s="30">
        <v>0</v>
      </c>
      <c r="H91" s="30">
        <v>6</v>
      </c>
      <c r="I91" s="30" t="str">
        <f>AD37</f>
        <v>Wodniak</v>
      </c>
      <c r="J91" s="31" t="str">
        <f>AD36</f>
        <v>Dev-II G</v>
      </c>
    </row>
    <row r="92" spans="1:10" ht="15.75" thickTop="1">
      <c r="A92" t="s">
        <v>120</v>
      </c>
      <c r="B92" s="25">
        <v>0.375</v>
      </c>
      <c r="C92">
        <v>1</v>
      </c>
      <c r="D92" t="str">
        <f>AD24</f>
        <v>Dev-II E</v>
      </c>
      <c r="E92" s="8" t="str">
        <f>AD25</f>
        <v>Alytus</v>
      </c>
      <c r="F92" s="8" t="str">
        <f>AD27</f>
        <v>Powiśle</v>
      </c>
      <c r="G92" s="8">
        <v>9</v>
      </c>
      <c r="H92" s="8">
        <v>2</v>
      </c>
      <c r="I92" s="8" t="str">
        <f>AD39</f>
        <v>WOPR</v>
      </c>
      <c r="J92" s="24" t="str">
        <f>J89</f>
        <v>Dev-II G</v>
      </c>
    </row>
    <row r="93" spans="1:10" ht="15">
      <c r="A93" t="s">
        <v>121</v>
      </c>
      <c r="B93" s="25">
        <v>0.375</v>
      </c>
      <c r="C93">
        <v>2</v>
      </c>
      <c r="D93" t="str">
        <f>D92</f>
        <v>Dev-II E</v>
      </c>
      <c r="E93" s="8" t="str">
        <f>AD26</f>
        <v>MOSW</v>
      </c>
      <c r="F93" s="8" t="str">
        <f>AD28</f>
        <v>SET A</v>
      </c>
      <c r="G93" s="8">
        <v>7</v>
      </c>
      <c r="H93" s="8">
        <v>3</v>
      </c>
      <c r="I93" s="8" t="str">
        <f>AD40</f>
        <v>Tanew</v>
      </c>
      <c r="J93" s="24" t="str">
        <f>J92</f>
        <v>Dev-II G</v>
      </c>
    </row>
    <row r="94" spans="1:10" ht="15.75" thickBot="1">
      <c r="A94" s="28" t="s">
        <v>122</v>
      </c>
      <c r="B94" s="29">
        <v>0.375</v>
      </c>
      <c r="C94" s="28">
        <v>3</v>
      </c>
      <c r="D94" s="28" t="str">
        <f>D86</f>
        <v>DEV-I J</v>
      </c>
      <c r="E94" s="30" t="str">
        <f>AD53</f>
        <v>VIDRA</v>
      </c>
      <c r="F94" s="30" t="str">
        <f>AD55</f>
        <v>WARSZAWA</v>
      </c>
      <c r="G94" s="30">
        <v>5</v>
      </c>
      <c r="H94" s="30">
        <v>8</v>
      </c>
      <c r="I94" s="30" t="str">
        <f>AD63</f>
        <v>Nagymaros</v>
      </c>
      <c r="J94" s="31" t="str">
        <f>J86</f>
        <v>DEV-I K</v>
      </c>
    </row>
    <row r="95" spans="1:10" ht="15.75" thickTop="1">
      <c r="A95" t="s">
        <v>123</v>
      </c>
      <c r="B95" s="25">
        <v>0.3958333333333333</v>
      </c>
      <c r="C95">
        <v>1</v>
      </c>
      <c r="D95" t="str">
        <f>D87</f>
        <v>DEV-I J</v>
      </c>
      <c r="E95" s="8" t="str">
        <f>AD54</f>
        <v>KALISZ</v>
      </c>
      <c r="F95" s="8" t="str">
        <f>AD56</f>
        <v>MOSW</v>
      </c>
      <c r="G95" s="8">
        <v>6</v>
      </c>
      <c r="H95" s="8">
        <v>1</v>
      </c>
      <c r="I95" s="8" t="str">
        <f>AD28</f>
        <v>SET A</v>
      </c>
      <c r="J95" s="24" t="str">
        <f>J87</f>
        <v>Dev-II E</v>
      </c>
    </row>
    <row r="96" spans="1:10" ht="15">
      <c r="A96" t="s">
        <v>124</v>
      </c>
      <c r="B96" s="25">
        <v>0.3958333333333333</v>
      </c>
      <c r="C96">
        <v>2</v>
      </c>
      <c r="D96" t="str">
        <f>D86</f>
        <v>DEV-I J</v>
      </c>
      <c r="E96" s="8" t="str">
        <f>AD52</f>
        <v>SET</v>
      </c>
      <c r="F96" s="8" t="str">
        <f>AD57</f>
        <v>LESNA</v>
      </c>
      <c r="G96" s="8">
        <v>4</v>
      </c>
      <c r="H96" s="8">
        <v>3</v>
      </c>
      <c r="I96" s="8" t="str">
        <f>AD32</f>
        <v>Poland U-18</v>
      </c>
      <c r="J96" s="24" t="str">
        <f>J85</f>
        <v>Dev-II F</v>
      </c>
    </row>
    <row r="97" spans="1:10" ht="15.75" thickBot="1">
      <c r="A97" s="28" t="s">
        <v>125</v>
      </c>
      <c r="B97" s="29">
        <v>0.3958333333333333</v>
      </c>
      <c r="C97" s="28">
        <v>3</v>
      </c>
      <c r="D97" s="28" t="str">
        <f>AD36</f>
        <v>Dev-II G</v>
      </c>
      <c r="E97" s="30" t="str">
        <f>AD37</f>
        <v>Wodniak</v>
      </c>
      <c r="F97" s="30" t="str">
        <f>AD40</f>
        <v>Tanew</v>
      </c>
      <c r="G97" s="30">
        <v>3</v>
      </c>
      <c r="H97" s="30">
        <v>5</v>
      </c>
      <c r="I97" s="30" t="str">
        <f>AD39</f>
        <v>WOPR</v>
      </c>
      <c r="J97" s="31" t="str">
        <f>D97</f>
        <v>Dev-II G</v>
      </c>
    </row>
    <row r="98" spans="1:10" ht="15.75" thickTop="1">
      <c r="A98" t="s">
        <v>126</v>
      </c>
      <c r="B98" s="25">
        <v>0.4166666666666667</v>
      </c>
      <c r="C98">
        <v>1</v>
      </c>
      <c r="D98" t="s">
        <v>165</v>
      </c>
      <c r="E98" s="8" t="str">
        <f>CF3</f>
        <v>SET</v>
      </c>
      <c r="F98" s="8" t="str">
        <f>CF6</f>
        <v>Kanu K-ce</v>
      </c>
      <c r="G98" s="8">
        <v>16</v>
      </c>
      <c r="H98" s="8">
        <v>0</v>
      </c>
      <c r="I98" s="8" t="str">
        <f>BN11</f>
        <v>Alytus</v>
      </c>
      <c r="J98" s="24" t="str">
        <f>AX8</f>
        <v>Dev-III B</v>
      </c>
    </row>
    <row r="99" spans="1:10" ht="15">
      <c r="A99" t="s">
        <v>127</v>
      </c>
      <c r="B99" s="25">
        <v>0.4166666666666667</v>
      </c>
      <c r="C99">
        <v>2</v>
      </c>
      <c r="D99" t="s">
        <v>165</v>
      </c>
      <c r="E99" s="8" t="str">
        <f>CF4</f>
        <v>MOSW</v>
      </c>
      <c r="F99" s="8" t="str">
        <f>CF5</f>
        <v xml:space="preserve">Powiśle </v>
      </c>
      <c r="G99" s="8">
        <v>10</v>
      </c>
      <c r="H99" s="8">
        <v>5</v>
      </c>
      <c r="I99" s="8" t="str">
        <f>BN5</f>
        <v>KTW</v>
      </c>
      <c r="J99" s="24" t="str">
        <f>AX2</f>
        <v>Dev-III A</v>
      </c>
    </row>
    <row r="100" spans="1:10" ht="15.75" thickBot="1">
      <c r="A100" s="28" t="s">
        <v>128</v>
      </c>
      <c r="B100" s="29">
        <v>0.4166666666666667</v>
      </c>
      <c r="C100" s="28">
        <v>3</v>
      </c>
      <c r="D100" s="28" t="str">
        <f>AD36</f>
        <v>Dev-II G</v>
      </c>
      <c r="E100" s="30" t="str">
        <f>AD38</f>
        <v>Olimpijczyk</v>
      </c>
      <c r="F100" s="30" t="str">
        <f>AD41</f>
        <v>Nagymaros</v>
      </c>
      <c r="G100" s="30">
        <v>3</v>
      </c>
      <c r="H100" s="30">
        <v>5</v>
      </c>
      <c r="I100" s="30" t="str">
        <f>AD42</f>
        <v>KTW</v>
      </c>
      <c r="J100" s="31" t="str">
        <f>AD36</f>
        <v>Dev-II G</v>
      </c>
    </row>
    <row r="101" spans="1:10" ht="15.75" thickTop="1">
      <c r="A101" t="s">
        <v>129</v>
      </c>
      <c r="B101" s="25">
        <v>0.4375</v>
      </c>
      <c r="C101">
        <v>1</v>
      </c>
      <c r="D101" t="s">
        <v>169</v>
      </c>
      <c r="E101" s="8" t="str">
        <f>BN3</f>
        <v>SET</v>
      </c>
      <c r="F101" s="8" t="str">
        <f>BN10</f>
        <v>Powiśle</v>
      </c>
      <c r="G101" s="8">
        <v>13</v>
      </c>
      <c r="H101" s="8">
        <v>0</v>
      </c>
      <c r="I101" s="8" t="str">
        <f>AD40</f>
        <v>Tanew</v>
      </c>
      <c r="J101" s="24" t="str">
        <f>AD36</f>
        <v>Dev-II G</v>
      </c>
    </row>
    <row r="102" spans="1:10" ht="15">
      <c r="A102" t="s">
        <v>130</v>
      </c>
      <c r="B102" s="25">
        <v>0.4375</v>
      </c>
      <c r="C102">
        <v>2</v>
      </c>
      <c r="D102" t="s">
        <v>169</v>
      </c>
      <c r="E102" s="8" t="str">
        <f>BN9</f>
        <v>MOSW</v>
      </c>
      <c r="F102" s="8" t="str">
        <f>BN4</f>
        <v>Nagymaros</v>
      </c>
      <c r="G102" s="8">
        <v>4</v>
      </c>
      <c r="H102" s="8">
        <v>3</v>
      </c>
      <c r="I102" s="8" t="str">
        <f>AD28</f>
        <v>SET A</v>
      </c>
      <c r="J102" s="24" t="str">
        <f>AD24</f>
        <v>Dev-II E</v>
      </c>
    </row>
    <row r="103" spans="1:10" ht="15.75" thickBot="1">
      <c r="A103" s="28" t="s">
        <v>131</v>
      </c>
      <c r="B103" s="29">
        <v>0.4375</v>
      </c>
      <c r="C103" s="28">
        <v>3</v>
      </c>
      <c r="D103" s="28" t="str">
        <f>AD36</f>
        <v>Dev-II G</v>
      </c>
      <c r="E103" s="30" t="str">
        <f>AD42</f>
        <v>KTW</v>
      </c>
      <c r="F103" s="30" t="str">
        <f>AD39</f>
        <v>WOPR</v>
      </c>
      <c r="G103" s="30">
        <v>2</v>
      </c>
      <c r="H103" s="30">
        <v>6</v>
      </c>
      <c r="I103" s="30" t="str">
        <f>L33</f>
        <v>SET</v>
      </c>
      <c r="J103" s="31" t="str">
        <f>L32</f>
        <v>DEV-I G</v>
      </c>
    </row>
    <row r="104" spans="1:10" ht="15.75" thickTop="1">
      <c r="A104" t="s">
        <v>132</v>
      </c>
      <c r="B104" s="25">
        <v>0.4583333333333333</v>
      </c>
      <c r="C104">
        <v>1</v>
      </c>
      <c r="D104" t="s">
        <v>170</v>
      </c>
      <c r="E104" s="8" t="str">
        <f>AV25</f>
        <v>Alytus</v>
      </c>
      <c r="F104" s="8" t="str">
        <f>AV32</f>
        <v>SET B</v>
      </c>
      <c r="G104" s="8">
        <v>9</v>
      </c>
      <c r="H104" s="8">
        <v>2</v>
      </c>
      <c r="I104" s="8" t="str">
        <f>AD27</f>
        <v>Powiśle</v>
      </c>
      <c r="J104" s="24" t="str">
        <f>J105</f>
        <v>Dev-II E</v>
      </c>
    </row>
    <row r="105" spans="1:10" ht="15">
      <c r="A105" t="s">
        <v>133</v>
      </c>
      <c r="B105" s="25">
        <v>0.4583333333333333</v>
      </c>
      <c r="C105">
        <v>2</v>
      </c>
      <c r="D105" t="s">
        <v>170</v>
      </c>
      <c r="E105" s="8" t="str">
        <f>AV31</f>
        <v>Poland U-18</v>
      </c>
      <c r="F105" s="8" t="str">
        <f>AV26</f>
        <v>MOSW</v>
      </c>
      <c r="G105" s="8">
        <v>2</v>
      </c>
      <c r="H105" s="8">
        <v>3</v>
      </c>
      <c r="I105" s="8" t="str">
        <f>I102</f>
        <v>SET A</v>
      </c>
      <c r="J105" s="24" t="str">
        <f>J102</f>
        <v>Dev-II E</v>
      </c>
    </row>
    <row r="106" spans="1:10" ht="15.75" thickBot="1">
      <c r="A106" s="28" t="s">
        <v>134</v>
      </c>
      <c r="B106" s="29">
        <v>0.4583333333333333</v>
      </c>
      <c r="C106" s="28">
        <v>3</v>
      </c>
      <c r="D106" s="28" t="str">
        <f>D91</f>
        <v>DEV-I K</v>
      </c>
      <c r="E106" s="30" t="str">
        <f>AD63</f>
        <v>Nagymaros</v>
      </c>
      <c r="F106" s="30" t="str">
        <f>AD61</f>
        <v>KWS</v>
      </c>
      <c r="G106" s="30">
        <v>3</v>
      </c>
      <c r="H106" s="30">
        <v>2</v>
      </c>
      <c r="I106" s="30" t="str">
        <f>AD62</f>
        <v>UKK</v>
      </c>
      <c r="J106" s="31" t="str">
        <f>AD60</f>
        <v>DEV-I K</v>
      </c>
    </row>
    <row r="107" spans="1:10" ht="15.75" thickTop="1">
      <c r="A107" t="s">
        <v>135</v>
      </c>
      <c r="B107" s="25">
        <v>0.4791666666666667</v>
      </c>
      <c r="C107">
        <v>1</v>
      </c>
      <c r="D107" t="s">
        <v>214</v>
      </c>
      <c r="E107" s="8" t="str">
        <f>AV52</f>
        <v>WARSZAWA</v>
      </c>
      <c r="F107" s="8" t="str">
        <f>AV55</f>
        <v>LESNA</v>
      </c>
      <c r="G107" s="8">
        <v>5</v>
      </c>
      <c r="H107" s="8">
        <v>3</v>
      </c>
      <c r="I107" s="8" t="str">
        <f>AV57</f>
        <v>MOSW</v>
      </c>
      <c r="J107" s="24" t="str">
        <f>AD51</f>
        <v>DEV-I J</v>
      </c>
    </row>
    <row r="108" spans="1:10" ht="15">
      <c r="A108" t="s">
        <v>136</v>
      </c>
      <c r="B108" s="25">
        <v>0.4791666666666667</v>
      </c>
      <c r="C108">
        <v>2</v>
      </c>
      <c r="D108" t="s">
        <v>171</v>
      </c>
      <c r="E108" s="8" t="str">
        <f>AV53</f>
        <v>SET</v>
      </c>
      <c r="F108" s="8" t="str">
        <f>AV54</f>
        <v>KALISZ</v>
      </c>
      <c r="G108" s="8">
        <v>5</v>
      </c>
      <c r="H108" s="8">
        <v>4</v>
      </c>
      <c r="I108" s="8" t="str">
        <f>AV56</f>
        <v>VIDRA</v>
      </c>
      <c r="J108" s="24" t="str">
        <f>AD51</f>
        <v>DEV-I J</v>
      </c>
    </row>
    <row r="109" spans="1:10" ht="15.75" thickBot="1">
      <c r="A109" s="28" t="s">
        <v>137</v>
      </c>
      <c r="B109" s="29">
        <v>0.4791666666666667</v>
      </c>
      <c r="C109" s="28">
        <v>3</v>
      </c>
      <c r="D109" s="28" t="str">
        <f>AD36</f>
        <v>Dev-II G</v>
      </c>
      <c r="E109" s="30" t="str">
        <f>AD40</f>
        <v>Tanew</v>
      </c>
      <c r="F109" s="30" t="str">
        <f>AD38</f>
        <v>Olimpijczyk</v>
      </c>
      <c r="G109" s="30">
        <v>5</v>
      </c>
      <c r="H109" s="30">
        <v>4</v>
      </c>
      <c r="I109" s="30" t="str">
        <f>AD37</f>
        <v>Wodniak</v>
      </c>
      <c r="J109" s="31" t="str">
        <f>D115</f>
        <v>Dev-II G</v>
      </c>
    </row>
    <row r="110" spans="1:8" ht="15.75" thickTop="1">
      <c r="A110" t="s">
        <v>166</v>
      </c>
      <c r="B110" s="25">
        <v>0.5</v>
      </c>
      <c r="C110">
        <v>1</v>
      </c>
      <c r="D110" t="s">
        <v>172</v>
      </c>
      <c r="E110" s="8" t="str">
        <f>BN6</f>
        <v>Tanew A</v>
      </c>
      <c r="F110" s="8" t="str">
        <f>BN12</f>
        <v>Tanew B</v>
      </c>
      <c r="G110" s="8">
        <v>0</v>
      </c>
      <c r="H110" s="8">
        <v>3</v>
      </c>
    </row>
    <row r="111" spans="1:10" ht="15">
      <c r="A111" t="s">
        <v>167</v>
      </c>
      <c r="B111" s="25">
        <v>0.5</v>
      </c>
      <c r="C111">
        <v>2</v>
      </c>
      <c r="D111" t="s">
        <v>173</v>
      </c>
      <c r="E111" s="8" t="str">
        <f>BN5</f>
        <v>KTW</v>
      </c>
      <c r="F111" s="8" t="str">
        <f>BN11</f>
        <v>Alytus</v>
      </c>
      <c r="G111" s="8">
        <v>7</v>
      </c>
      <c r="H111" s="8">
        <v>1</v>
      </c>
      <c r="I111" s="8" t="str">
        <f>AX5</f>
        <v>Tanew A</v>
      </c>
      <c r="J111" s="24" t="str">
        <f>AX2</f>
        <v>Dev-III A</v>
      </c>
    </row>
    <row r="112" spans="1:10" ht="15.75" thickBot="1">
      <c r="A112" s="28" t="s">
        <v>168</v>
      </c>
      <c r="B112" s="29">
        <v>0.5</v>
      </c>
      <c r="C112" s="28">
        <v>3</v>
      </c>
      <c r="D112" s="28" t="s">
        <v>175</v>
      </c>
      <c r="E112" s="30" t="str">
        <f>AV28</f>
        <v>SET A</v>
      </c>
      <c r="F112" s="30" t="str">
        <f>AV34</f>
        <v>UKK</v>
      </c>
      <c r="G112" s="30">
        <v>8</v>
      </c>
      <c r="H112" s="30">
        <v>4</v>
      </c>
      <c r="I112" s="30" t="str">
        <f>AD33</f>
        <v>SET B</v>
      </c>
      <c r="J112" s="31" t="str">
        <f>AD30</f>
        <v>Dev-II F</v>
      </c>
    </row>
    <row r="113" spans="1:10" ht="15.75" thickTop="1">
      <c r="A113" t="s">
        <v>174</v>
      </c>
      <c r="B113" s="25">
        <v>0.5208333333333334</v>
      </c>
      <c r="C113">
        <v>1</v>
      </c>
      <c r="D113" t="s">
        <v>178</v>
      </c>
      <c r="E113" s="8" t="str">
        <f>AV27</f>
        <v>Powiśle</v>
      </c>
      <c r="F113" s="8" t="str">
        <f>AV33</f>
        <v>Kwisa</v>
      </c>
      <c r="G113" s="8">
        <v>4</v>
      </c>
      <c r="H113" s="8">
        <v>2</v>
      </c>
      <c r="I113" s="8" t="str">
        <f>AD41</f>
        <v>Nagymaros</v>
      </c>
      <c r="J113" s="24" t="str">
        <f>AD36</f>
        <v>Dev-II G</v>
      </c>
    </row>
    <row r="114" spans="1:10" ht="15">
      <c r="A114" t="s">
        <v>176</v>
      </c>
      <c r="B114" s="25">
        <v>0.5208333333333334</v>
      </c>
      <c r="C114">
        <v>2</v>
      </c>
      <c r="D114" t="str">
        <f>AD60</f>
        <v>DEV-I K</v>
      </c>
      <c r="E114" s="8" t="str">
        <f>AD62</f>
        <v>UKK</v>
      </c>
      <c r="F114" s="8" t="str">
        <f>AD63</f>
        <v>Nagymaros</v>
      </c>
      <c r="G114" s="8">
        <v>3</v>
      </c>
      <c r="H114" s="8">
        <v>4</v>
      </c>
      <c r="I114" s="8" t="str">
        <f>AD61</f>
        <v>KWS</v>
      </c>
      <c r="J114" s="24" t="str">
        <f>AD60</f>
        <v>DEV-I K</v>
      </c>
    </row>
    <row r="115" spans="1:10" ht="15.75" thickBot="1">
      <c r="A115" s="28" t="s">
        <v>177</v>
      </c>
      <c r="B115" s="29">
        <v>0.5208333333333334</v>
      </c>
      <c r="C115" s="28">
        <v>3</v>
      </c>
      <c r="D115" s="28" t="str">
        <f>AD36</f>
        <v>Dev-II G</v>
      </c>
      <c r="E115" s="30" t="str">
        <f>AD37</f>
        <v>Wodniak</v>
      </c>
      <c r="F115" s="30" t="str">
        <f>AD42</f>
        <v>KTW</v>
      </c>
      <c r="G115" s="30">
        <v>9</v>
      </c>
      <c r="H115" s="30">
        <v>2</v>
      </c>
      <c r="I115" s="30" t="str">
        <f>AD38</f>
        <v>Olimpijczyk</v>
      </c>
      <c r="J115" s="31" t="str">
        <f>AD36</f>
        <v>Dev-II G</v>
      </c>
    </row>
    <row r="116" spans="1:9" ht="15.75" thickTop="1">
      <c r="A116" t="s">
        <v>179</v>
      </c>
      <c r="B116" s="25">
        <v>0.5416666666666666</v>
      </c>
      <c r="C116">
        <v>1</v>
      </c>
      <c r="D116" t="s">
        <v>182</v>
      </c>
      <c r="E116" s="8" t="str">
        <f>IF(H107&gt;G107,E107,F107)</f>
        <v>LESNA</v>
      </c>
      <c r="F116" s="8" t="str">
        <f>IF(H108&gt;G108,E108,F108)</f>
        <v>KALISZ</v>
      </c>
      <c r="G116" s="8">
        <v>4</v>
      </c>
      <c r="H116" s="8">
        <v>5</v>
      </c>
      <c r="I116" s="8" t="s">
        <v>196</v>
      </c>
    </row>
    <row r="117" spans="1:9" ht="15">
      <c r="A117" t="s">
        <v>180</v>
      </c>
      <c r="B117" s="25">
        <v>0.5416666666666666</v>
      </c>
      <c r="C117">
        <v>2</v>
      </c>
      <c r="D117" t="s">
        <v>183</v>
      </c>
      <c r="E117" s="8" t="str">
        <f>IF(H104&gt;G104,E104,F104)</f>
        <v>SET B</v>
      </c>
      <c r="F117" s="8" t="str">
        <f>IF(H105&gt;G105,E105,F105)</f>
        <v>Poland U-18</v>
      </c>
      <c r="G117" s="8">
        <v>6</v>
      </c>
      <c r="H117" s="8">
        <v>2</v>
      </c>
      <c r="I117" s="8" t="s">
        <v>197</v>
      </c>
    </row>
    <row r="118" spans="1:10" ht="15.75" thickBot="1">
      <c r="A118" s="28" t="s">
        <v>181</v>
      </c>
      <c r="B118" s="29">
        <v>0.5416666666666666</v>
      </c>
      <c r="C118" s="28">
        <v>3</v>
      </c>
      <c r="D118" s="28" t="s">
        <v>188</v>
      </c>
      <c r="E118" s="30" t="str">
        <f>IF(H101&gt;G101,E101,F101)</f>
        <v>Powiśle</v>
      </c>
      <c r="F118" s="30" t="str">
        <f>IF(H102&gt;G102,E102,F102)</f>
        <v>Nagymaros</v>
      </c>
      <c r="G118" s="30">
        <v>0</v>
      </c>
      <c r="H118" s="30">
        <v>10</v>
      </c>
      <c r="I118" s="30" t="str">
        <f>AD61</f>
        <v>KWS</v>
      </c>
      <c r="J118" s="31" t="str">
        <f>AD60</f>
        <v>DEV-I K</v>
      </c>
    </row>
    <row r="119" spans="1:10" ht="15.75" thickTop="1">
      <c r="A119" t="s">
        <v>185</v>
      </c>
      <c r="B119" s="25">
        <v>0.5625</v>
      </c>
      <c r="C119">
        <v>1</v>
      </c>
      <c r="D119" t="s">
        <v>189</v>
      </c>
      <c r="E119" s="8" t="str">
        <f>IF(G98&gt;H98,E98,F98)</f>
        <v>SET</v>
      </c>
      <c r="F119" s="8" t="str">
        <f>IF(G99&gt;H99,E99,F99)</f>
        <v>MOSW</v>
      </c>
      <c r="G119" s="8">
        <v>5</v>
      </c>
      <c r="H119" s="8">
        <v>4</v>
      </c>
      <c r="I119" s="8" t="str">
        <f>AD63</f>
        <v>Nagymaros</v>
      </c>
      <c r="J119" s="24" t="str">
        <f>AD60</f>
        <v>DEV-I K</v>
      </c>
    </row>
    <row r="120" spans="1:10" ht="15">
      <c r="A120" t="s">
        <v>186</v>
      </c>
      <c r="B120" s="25">
        <v>0.5625</v>
      </c>
      <c r="C120">
        <v>2</v>
      </c>
      <c r="D120" t="s">
        <v>184</v>
      </c>
      <c r="E120" s="8" t="str">
        <f>IF(H98&gt;G98,E98,F98)</f>
        <v>Kanu K-ce</v>
      </c>
      <c r="F120" s="8" t="str">
        <f>IF(H99&gt;G99,E99,F99)</f>
        <v xml:space="preserve">Powiśle </v>
      </c>
      <c r="G120" s="8">
        <v>1</v>
      </c>
      <c r="H120" s="8">
        <v>9</v>
      </c>
      <c r="I120" s="8" t="str">
        <f>AD62</f>
        <v>UKK</v>
      </c>
      <c r="J120" s="24" t="str">
        <f>AD60</f>
        <v>DEV-I K</v>
      </c>
    </row>
    <row r="121" spans="1:10" ht="15.75" thickBot="1">
      <c r="A121" s="28" t="s">
        <v>187</v>
      </c>
      <c r="B121" s="29">
        <v>0.5625</v>
      </c>
      <c r="C121" s="28">
        <v>3</v>
      </c>
      <c r="D121" s="28" t="str">
        <f>AD36</f>
        <v>Dev-II G</v>
      </c>
      <c r="E121" s="30" t="str">
        <f>AD39</f>
        <v>WOPR</v>
      </c>
      <c r="F121" s="30" t="str">
        <f>AD41</f>
        <v>Nagymaros</v>
      </c>
      <c r="G121" s="30">
        <v>5</v>
      </c>
      <c r="H121" s="30">
        <v>6</v>
      </c>
      <c r="I121" s="30" t="str">
        <f>AD37</f>
        <v>Wodniak</v>
      </c>
      <c r="J121" s="31" t="str">
        <f>AD36</f>
        <v>Dev-II G</v>
      </c>
    </row>
    <row r="122" spans="1:9" ht="15.75" thickTop="1">
      <c r="A122" t="s">
        <v>190</v>
      </c>
      <c r="B122" s="25">
        <v>0.5833333333333334</v>
      </c>
      <c r="C122">
        <v>1</v>
      </c>
      <c r="D122" t="s">
        <v>193</v>
      </c>
      <c r="E122" s="8" t="str">
        <f>IF(G101&gt;H101,E101,F101)</f>
        <v>SET</v>
      </c>
      <c r="F122" s="8" t="str">
        <f>IF(G102&gt;H102,E102,F102)</f>
        <v>MOSW</v>
      </c>
      <c r="G122" s="8">
        <v>10</v>
      </c>
      <c r="H122" s="8">
        <v>2</v>
      </c>
      <c r="I122" s="8" t="s">
        <v>252</v>
      </c>
    </row>
    <row r="123" spans="1:9" ht="15">
      <c r="A123" t="s">
        <v>191</v>
      </c>
      <c r="B123" s="25">
        <v>0.5833333333333334</v>
      </c>
      <c r="C123">
        <v>2</v>
      </c>
      <c r="D123" t="s">
        <v>244</v>
      </c>
      <c r="E123" s="8" t="str">
        <f>AV56</f>
        <v>VIDRA</v>
      </c>
      <c r="F123" s="8" t="str">
        <f>AV57</f>
        <v>MOSW</v>
      </c>
      <c r="G123" s="8">
        <v>3</v>
      </c>
      <c r="H123" s="8">
        <v>2</v>
      </c>
      <c r="I123" s="8" t="s">
        <v>251</v>
      </c>
    </row>
    <row r="124" spans="1:10" ht="15.75" thickBot="1">
      <c r="A124" s="28"/>
      <c r="B124" s="29">
        <v>0.5833333333333334</v>
      </c>
      <c r="C124" s="28">
        <v>3</v>
      </c>
      <c r="D124" s="28"/>
      <c r="E124" s="30"/>
      <c r="F124" s="30"/>
      <c r="G124" s="30"/>
      <c r="H124" s="30"/>
      <c r="I124" s="30"/>
      <c r="J124" s="31"/>
    </row>
    <row r="125" spans="1:9" ht="15.75" thickTop="1">
      <c r="A125" t="s">
        <v>194</v>
      </c>
      <c r="B125" s="25">
        <v>0.6041666666666666</v>
      </c>
      <c r="C125">
        <v>1</v>
      </c>
      <c r="D125" t="s">
        <v>192</v>
      </c>
      <c r="E125" s="8" t="str">
        <f>IF(G104&gt;H104,E104,F104)</f>
        <v>Alytus</v>
      </c>
      <c r="F125" s="8" t="str">
        <f>IF(G105&gt;H105,E105,F105)</f>
        <v>MOSW</v>
      </c>
      <c r="G125" s="8">
        <v>7</v>
      </c>
      <c r="H125" s="8">
        <v>4</v>
      </c>
      <c r="I125" s="8" t="s">
        <v>253</v>
      </c>
    </row>
    <row r="126" spans="2:3" ht="15">
      <c r="B126" s="25">
        <v>0.6041666666666666</v>
      </c>
      <c r="C126">
        <v>2</v>
      </c>
    </row>
    <row r="127" spans="1:10" ht="15.75" thickBot="1">
      <c r="A127" s="28"/>
      <c r="B127" s="29">
        <v>0.6041666666666666</v>
      </c>
      <c r="C127" s="28">
        <v>3</v>
      </c>
      <c r="D127" s="28"/>
      <c r="E127" s="30"/>
      <c r="F127" s="30"/>
      <c r="G127" s="30"/>
      <c r="H127" s="30"/>
      <c r="I127" s="30"/>
      <c r="J127" s="31"/>
    </row>
    <row r="128" spans="1:9" ht="15.75" thickTop="1">
      <c r="A128" t="s">
        <v>217</v>
      </c>
      <c r="B128" s="25">
        <v>0.625</v>
      </c>
      <c r="C128">
        <v>1</v>
      </c>
      <c r="D128" t="s">
        <v>195</v>
      </c>
      <c r="E128" s="8" t="str">
        <f>IF(G107&gt;H107,E107,F107)</f>
        <v>WARSZAWA</v>
      </c>
      <c r="F128" s="8" t="str">
        <f>IF(G108&gt;H108,E108,F108)</f>
        <v>SET</v>
      </c>
      <c r="G128" s="8">
        <v>4</v>
      </c>
      <c r="H128" s="8">
        <v>6</v>
      </c>
      <c r="I128" s="8" t="s">
        <v>254</v>
      </c>
    </row>
    <row r="129" spans="2:3" ht="15">
      <c r="B129" s="25">
        <v>0.625</v>
      </c>
      <c r="C129">
        <v>2</v>
      </c>
    </row>
    <row r="130" spans="1:10" ht="15.75" thickBot="1">
      <c r="A130" s="28"/>
      <c r="B130" s="29">
        <v>0.625</v>
      </c>
      <c r="C130" s="28">
        <v>3</v>
      </c>
      <c r="D130" s="28"/>
      <c r="E130" s="30"/>
      <c r="F130" s="30"/>
      <c r="G130" s="30"/>
      <c r="H130" s="30"/>
      <c r="I130" s="30"/>
      <c r="J130" s="31"/>
    </row>
    <row r="131" ht="15.75" thickTop="1"/>
    <row r="133" ht="15">
      <c r="D133" s="1"/>
    </row>
    <row r="134" spans="2:6" ht="15">
      <c r="B134" s="25" t="s">
        <v>240</v>
      </c>
      <c r="D134" s="1" t="s">
        <v>241</v>
      </c>
      <c r="E134" s="8" t="s">
        <v>242</v>
      </c>
      <c r="F134" s="8" t="s">
        <v>243</v>
      </c>
    </row>
    <row r="135" spans="1:6" ht="15">
      <c r="A135" t="s">
        <v>7</v>
      </c>
      <c r="B135" s="44" t="str">
        <f>F128</f>
        <v>SET</v>
      </c>
      <c r="C135" s="8"/>
      <c r="D135" s="8" t="str">
        <f>E125</f>
        <v>Alytus</v>
      </c>
      <c r="E135" s="8" t="str">
        <f>E122</f>
        <v>SET</v>
      </c>
      <c r="F135" s="8" t="str">
        <f>E119</f>
        <v>SET</v>
      </c>
    </row>
    <row r="136" spans="1:6" ht="15">
      <c r="A136" t="s">
        <v>8</v>
      </c>
      <c r="B136" s="44" t="str">
        <f>E128</f>
        <v>WARSZAWA</v>
      </c>
      <c r="C136" s="8"/>
      <c r="D136" s="8" t="str">
        <f>F125</f>
        <v>MOSW</v>
      </c>
      <c r="E136" s="8" t="str">
        <f>F122</f>
        <v>MOSW</v>
      </c>
      <c r="F136" s="8" t="str">
        <f>F119</f>
        <v>MOSW</v>
      </c>
    </row>
    <row r="137" spans="1:6" ht="15">
      <c r="A137" t="s">
        <v>9</v>
      </c>
      <c r="B137" s="44" t="str">
        <f>F116</f>
        <v>KALISZ</v>
      </c>
      <c r="C137" s="8"/>
      <c r="D137" s="8" t="str">
        <f>E117</f>
        <v>SET B</v>
      </c>
      <c r="E137" s="45" t="str">
        <f>F118</f>
        <v>Nagymaros</v>
      </c>
      <c r="F137" s="8" t="str">
        <f>F120</f>
        <v xml:space="preserve">Powiśle </v>
      </c>
    </row>
    <row r="138" spans="1:6" ht="15">
      <c r="A138" t="s">
        <v>10</v>
      </c>
      <c r="B138" s="44" t="str">
        <f>E116</f>
        <v>LESNA</v>
      </c>
      <c r="C138" s="8"/>
      <c r="D138" s="8" t="str">
        <f>F117</f>
        <v>Poland U-18</v>
      </c>
      <c r="E138" s="45" t="str">
        <f>E118</f>
        <v>Powiśle</v>
      </c>
      <c r="F138" s="8" t="str">
        <f>E120</f>
        <v>Kanu K-ce</v>
      </c>
    </row>
    <row r="139" spans="1:5" ht="15">
      <c r="A139" t="s">
        <v>11</v>
      </c>
      <c r="B139" s="44" t="str">
        <f>E123</f>
        <v>VIDRA</v>
      </c>
      <c r="C139" s="8"/>
      <c r="D139" s="8" t="str">
        <f>E113</f>
        <v>Powiśle</v>
      </c>
      <c r="E139" s="8" t="str">
        <f>F111</f>
        <v>Alytus</v>
      </c>
    </row>
    <row r="140" spans="1:5" ht="15">
      <c r="A140" t="s">
        <v>12</v>
      </c>
      <c r="B140" s="44" t="str">
        <f>F123</f>
        <v>MOSW</v>
      </c>
      <c r="C140" s="8"/>
      <c r="D140" s="8" t="str">
        <f>F113</f>
        <v>Kwisa</v>
      </c>
      <c r="E140" s="8" t="str">
        <f>E111</f>
        <v>KTW</v>
      </c>
    </row>
    <row r="141" spans="1:5" ht="15">
      <c r="A141" t="s">
        <v>13</v>
      </c>
      <c r="B141" s="8" t="str">
        <f>AV61</f>
        <v>Nagymaros</v>
      </c>
      <c r="C141" s="8"/>
      <c r="D141" s="8" t="str">
        <f>E112</f>
        <v>SET A</v>
      </c>
      <c r="E141" s="8" t="str">
        <f>BN6</f>
        <v>Tanew A</v>
      </c>
    </row>
    <row r="142" spans="1:5" ht="15">
      <c r="A142" t="s">
        <v>14</v>
      </c>
      <c r="B142" s="8" t="str">
        <f>AV62</f>
        <v>UKK</v>
      </c>
      <c r="C142" s="8"/>
      <c r="D142" s="8" t="str">
        <f>F112</f>
        <v>UKK</v>
      </c>
      <c r="E142" s="8" t="str">
        <f>BN12</f>
        <v>Tanew B</v>
      </c>
    </row>
    <row r="143" spans="1:4" ht="15">
      <c r="A143" t="s">
        <v>15</v>
      </c>
      <c r="B143" s="8" t="str">
        <f>AV63</f>
        <v>KWS</v>
      </c>
      <c r="C143" s="8"/>
      <c r="D143" s="8" t="str">
        <f aca="true" t="shared" si="2" ref="D143:D148">AV37</f>
        <v>Nagymaros</v>
      </c>
    </row>
    <row r="144" spans="1:4" ht="15">
      <c r="A144" t="s">
        <v>16</v>
      </c>
      <c r="B144" s="44"/>
      <c r="C144" s="8"/>
      <c r="D144" s="8" t="str">
        <f t="shared" si="2"/>
        <v>Tanew</v>
      </c>
    </row>
    <row r="145" spans="1:4" ht="15">
      <c r="A145" t="s">
        <v>17</v>
      </c>
      <c r="B145" s="44"/>
      <c r="C145" s="8"/>
      <c r="D145" s="8" t="str">
        <f t="shared" si="2"/>
        <v>Wodniak</v>
      </c>
    </row>
    <row r="146" spans="1:4" ht="15">
      <c r="A146" t="s">
        <v>18</v>
      </c>
      <c r="B146" s="44"/>
      <c r="C146" s="8"/>
      <c r="D146" s="8" t="str">
        <f t="shared" si="2"/>
        <v>Olimpijczyk</v>
      </c>
    </row>
    <row r="147" spans="1:4" ht="15">
      <c r="A147" t="s">
        <v>19</v>
      </c>
      <c r="B147" s="44"/>
      <c r="C147" s="8"/>
      <c r="D147" s="8" t="str">
        <f t="shared" si="2"/>
        <v>WOPR</v>
      </c>
    </row>
    <row r="148" spans="1:4" ht="15">
      <c r="A148" t="s">
        <v>20</v>
      </c>
      <c r="B148" s="44"/>
      <c r="C148" s="8"/>
      <c r="D148" s="8" t="str">
        <f t="shared" si="2"/>
        <v>KTW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2016-06-16T06:25:13Z</dcterms:modified>
  <cp:category/>
  <cp:version/>
  <cp:contentType/>
  <cp:contentStatus/>
</cp:coreProperties>
</file>